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35" windowWidth="25440" windowHeight="14580"/>
  </bookViews>
  <sheets>
    <sheet name="표지" sheetId="3" r:id="rId1"/>
    <sheet name="총괄" sheetId="4" r:id="rId2"/>
    <sheet name="세입" sheetId="1" r:id="rId3"/>
    <sheet name="세출" sheetId="2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K16" i="4"/>
  <c r="J16"/>
  <c r="K15"/>
  <c r="J15"/>
  <c r="K14"/>
  <c r="J14"/>
  <c r="K13"/>
  <c r="J13"/>
  <c r="L13" s="1"/>
  <c r="K12"/>
  <c r="J12"/>
  <c r="K11"/>
  <c r="L11" s="1"/>
  <c r="J11"/>
  <c r="K10"/>
  <c r="J10"/>
  <c r="J9"/>
  <c r="F13"/>
  <c r="E13"/>
  <c r="F12"/>
  <c r="E12"/>
  <c r="E11"/>
  <c r="F10"/>
  <c r="E10"/>
  <c r="F9"/>
  <c r="E9"/>
  <c r="L16"/>
  <c r="L15"/>
  <c r="I15"/>
  <c r="H15"/>
  <c r="I14"/>
  <c r="H14"/>
  <c r="I13"/>
  <c r="H13"/>
  <c r="C13"/>
  <c r="B13"/>
  <c r="H12"/>
  <c r="C12"/>
  <c r="B12"/>
  <c r="I11"/>
  <c r="C11"/>
  <c r="B11"/>
  <c r="I10"/>
  <c r="C10"/>
  <c r="B10"/>
  <c r="L9"/>
  <c r="I9"/>
  <c r="H9"/>
  <c r="C9"/>
  <c r="B9"/>
  <c r="L14" l="1"/>
  <c r="L12"/>
  <c r="K17"/>
  <c r="C4" s="1"/>
  <c r="L10"/>
  <c r="G13"/>
  <c r="G12"/>
  <c r="G10"/>
  <c r="F17"/>
  <c r="C3" s="1"/>
  <c r="G11"/>
  <c r="G17" s="1"/>
  <c r="G9"/>
  <c r="E17"/>
  <c r="L17"/>
  <c r="J17"/>
  <c r="C5" l="1"/>
</calcChain>
</file>

<file path=xl/sharedStrings.xml><?xml version="1.0" encoding="utf-8"?>
<sst xmlns="http://schemas.openxmlformats.org/spreadsheetml/2006/main" count="256" uniqueCount="85">
  <si>
    <t>과목</t>
  </si>
  <si>
    <t>구분</t>
  </si>
  <si>
    <t>정부보조</t>
  </si>
  <si>
    <t>법인부담</t>
  </si>
  <si>
    <t>후원금</t>
  </si>
  <si>
    <t>계</t>
  </si>
  <si>
    <t>관</t>
  </si>
  <si>
    <t>항</t>
  </si>
  <si>
    <t>목</t>
  </si>
  <si>
    <t>임대료수입</t>
  </si>
  <si>
    <t>예산</t>
  </si>
  <si>
    <t>결산</t>
  </si>
  <si>
    <t>증감</t>
  </si>
  <si>
    <t>기본재산수입</t>
  </si>
  <si>
    <t>재산수입</t>
  </si>
  <si>
    <t>지정후원금</t>
  </si>
  <si>
    <t>비지정후원금</t>
  </si>
  <si>
    <t>후원금수입</t>
  </si>
  <si>
    <t>기타차입금</t>
  </si>
  <si>
    <t>차입금</t>
  </si>
  <si>
    <t>전년도이월금</t>
  </si>
  <si>
    <t>전년도이월금(후원금)</t>
  </si>
  <si>
    <t>이월금</t>
  </si>
  <si>
    <t>기타예금이자수입</t>
  </si>
  <si>
    <t>기타잡수입</t>
  </si>
  <si>
    <t>잡수입</t>
  </si>
  <si>
    <t>총합계</t>
  </si>
  <si>
    <t>세 입 결 산 서</t>
    <phoneticPr fontId="6" type="noConversion"/>
  </si>
  <si>
    <t>■사업명    : 전체</t>
    <phoneticPr fontId="1" type="noConversion"/>
  </si>
  <si>
    <t>(단위 : 원)</t>
    <phoneticPr fontId="9" type="noConversion"/>
  </si>
  <si>
    <t>차입금</t>
    <phoneticPr fontId="1" type="noConversion"/>
  </si>
  <si>
    <t>■사업명    : 전체</t>
    <phoneticPr fontId="1" type="noConversion"/>
  </si>
  <si>
    <t>(단위 : 원)</t>
    <phoneticPr fontId="9" type="noConversion"/>
  </si>
  <si>
    <t>세 출 결 산 서</t>
    <phoneticPr fontId="6" type="noConversion"/>
  </si>
  <si>
    <t>■사업명    : 전체</t>
    <phoneticPr fontId="1" type="noConversion"/>
  </si>
  <si>
    <t>(단위 : 원)</t>
    <phoneticPr fontId="9" type="noConversion"/>
  </si>
  <si>
    <t>보조금</t>
  </si>
  <si>
    <t>사무비</t>
  </si>
  <si>
    <t>업무추진비</t>
  </si>
  <si>
    <t>기관운영비</t>
  </si>
  <si>
    <t>회의비</t>
  </si>
  <si>
    <t>운영비</t>
  </si>
  <si>
    <t>여비</t>
  </si>
  <si>
    <t>수용비 및 수수료</t>
  </si>
  <si>
    <t>공공요금</t>
  </si>
  <si>
    <t>제세공과금</t>
  </si>
  <si>
    <t>차량비</t>
  </si>
  <si>
    <t>기타운영비</t>
  </si>
  <si>
    <t>재산조성비</t>
  </si>
  <si>
    <t>시설비</t>
  </si>
  <si>
    <t>자산취득비</t>
  </si>
  <si>
    <t>시설장비유지비</t>
  </si>
  <si>
    <t>사업비</t>
  </si>
  <si>
    <t>일반사업비</t>
  </si>
  <si>
    <t>전출금</t>
  </si>
  <si>
    <t>시설전출금</t>
  </si>
  <si>
    <t>상환금</t>
  </si>
  <si>
    <t>부채상환금</t>
  </si>
  <si>
    <t>원금상환금</t>
  </si>
  <si>
    <t>이자지급금</t>
  </si>
  <si>
    <t>잡지출</t>
  </si>
  <si>
    <t>2019년도</t>
    <phoneticPr fontId="9" type="noConversion"/>
  </si>
  <si>
    <t>2020년    2월</t>
    <phoneticPr fontId="9" type="noConversion"/>
  </si>
  <si>
    <t>사회복지</t>
    <phoneticPr fontId="9" type="noConversion"/>
  </si>
  <si>
    <t>법    인</t>
    <phoneticPr fontId="9" type="noConversion"/>
  </si>
  <si>
    <t>안  동  시  온  재  단</t>
    <phoneticPr fontId="9" type="noConversion"/>
  </si>
  <si>
    <t>결산총괄표</t>
    <phoneticPr fontId="6" type="noConversion"/>
  </si>
  <si>
    <t>세입 총액 :</t>
    <phoneticPr fontId="1" type="noConversion"/>
  </si>
  <si>
    <t>세출 총액 :</t>
    <phoneticPr fontId="1" type="noConversion"/>
  </si>
  <si>
    <t>이  월  금 :</t>
    <phoneticPr fontId="1" type="noConversion"/>
  </si>
  <si>
    <t>구
분</t>
    <phoneticPr fontId="1" type="noConversion"/>
  </si>
  <si>
    <t>세                        입</t>
    <phoneticPr fontId="1" type="noConversion"/>
  </si>
  <si>
    <t>세                   출</t>
    <phoneticPr fontId="1" type="noConversion"/>
  </si>
  <si>
    <t>예산액</t>
    <phoneticPr fontId="1" type="noConversion"/>
  </si>
  <si>
    <t>결산액</t>
    <phoneticPr fontId="1" type="noConversion"/>
  </si>
  <si>
    <t>증감액</t>
    <phoneticPr fontId="1" type="noConversion"/>
  </si>
  <si>
    <t>예산액</t>
  </si>
  <si>
    <t>결산액</t>
  </si>
  <si>
    <t>증감액</t>
  </si>
  <si>
    <t>시   설   비</t>
    <phoneticPr fontId="1" type="noConversion"/>
  </si>
  <si>
    <t>잡   지   출</t>
    <phoneticPr fontId="1" type="noConversion"/>
  </si>
  <si>
    <t>세 입  합 계</t>
    <phoneticPr fontId="1" type="noConversion"/>
  </si>
  <si>
    <t>세 출  합 계</t>
    <phoneticPr fontId="1" type="noConversion"/>
  </si>
  <si>
    <t>(비지정후원금 : 7,915,854  지정후원금 : 13,786,429  운영비 : 195,530 )</t>
    <phoneticPr fontId="1" type="noConversion"/>
  </si>
  <si>
    <t>법인회계 세입ㆍ세출  결산서</t>
    <phoneticPr fontId="9" type="noConversion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</si>
</sst>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_);[Red]\(#,##0\)"/>
    <numFmt numFmtId="178" formatCode="#,##0_);\(#,##0\)"/>
  </numFmts>
  <fonts count="3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굴림체"/>
      <family val="3"/>
      <charset val="129"/>
    </font>
    <font>
      <sz val="10"/>
      <name val="맑은 고딕"/>
      <family val="2"/>
      <charset val="129"/>
      <scheme val="minor"/>
    </font>
    <font>
      <b/>
      <sz val="10"/>
      <name val="굴림"/>
      <family val="3"/>
      <charset val="129"/>
    </font>
    <font>
      <b/>
      <u/>
      <sz val="28"/>
      <name val="굴림"/>
      <family val="3"/>
      <charset val="129"/>
    </font>
    <font>
      <sz val="8"/>
      <name val="맑은 고딕"/>
      <family val="3"/>
      <charset val="129"/>
    </font>
    <font>
      <sz val="11"/>
      <name val="굴림"/>
      <family val="3"/>
      <charset val="129"/>
    </font>
    <font>
      <b/>
      <sz val="11"/>
      <name val="굴림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1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b/>
      <u/>
      <sz val="28"/>
      <color theme="1"/>
      <name val="굴림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굴림"/>
      <family val="3"/>
      <charset val="129"/>
    </font>
    <font>
      <sz val="10"/>
      <color theme="1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굴림체"/>
      <family val="3"/>
      <charset val="129"/>
    </font>
    <font>
      <sz val="11"/>
      <name val="궁서체"/>
      <family val="1"/>
      <charset val="129"/>
    </font>
    <font>
      <b/>
      <sz val="18"/>
      <name val="궁서체"/>
      <family val="1"/>
      <charset val="129"/>
    </font>
    <font>
      <b/>
      <sz val="24"/>
      <name val="궁서체"/>
      <family val="1"/>
      <charset val="129"/>
    </font>
    <font>
      <b/>
      <sz val="20"/>
      <name val="궁서체"/>
      <family val="1"/>
      <charset val="129"/>
    </font>
    <font>
      <u/>
      <sz val="11"/>
      <name val="궁서체"/>
      <family val="1"/>
      <charset val="129"/>
    </font>
    <font>
      <b/>
      <sz val="14"/>
      <name val="궁서체"/>
      <family val="1"/>
      <charset val="129"/>
    </font>
    <font>
      <b/>
      <u/>
      <sz val="28"/>
      <color indexed="8"/>
      <name val="굴림"/>
      <family val="3"/>
      <charset val="129"/>
    </font>
    <font>
      <b/>
      <sz val="12"/>
      <color indexed="8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9"/>
      <color indexed="8"/>
      <name val="굴림"/>
      <family val="3"/>
      <charset val="129"/>
    </font>
    <font>
      <sz val="12"/>
      <color indexed="8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10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/>
    </xf>
    <xf numFmtId="0" fontId="10" fillId="2" borderId="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>
      <alignment vertical="center"/>
    </xf>
    <xf numFmtId="0" fontId="0" fillId="2" borderId="0" xfId="0" applyFont="1" applyFill="1" applyAlignment="1">
      <alignment vertical="center"/>
    </xf>
    <xf numFmtId="3" fontId="0" fillId="2" borderId="0" xfId="0" applyNumberFormat="1" applyFont="1" applyFill="1" applyAlignment="1">
      <alignment vertical="center"/>
    </xf>
    <xf numFmtId="3" fontId="12" fillId="2" borderId="0" xfId="0" applyNumberFormat="1" applyFont="1" applyFill="1" applyAlignment="1">
      <alignment horizontal="right"/>
    </xf>
    <xf numFmtId="3" fontId="0" fillId="2" borderId="0" xfId="0" applyNumberFormat="1" applyFont="1" applyFill="1">
      <alignment vertical="center"/>
    </xf>
    <xf numFmtId="0" fontId="0" fillId="2" borderId="0" xfId="0" applyFont="1" applyFill="1">
      <alignment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4" fillId="2" borderId="21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3" fontId="2" fillId="2" borderId="3" xfId="0" applyNumberFormat="1" applyFont="1" applyFill="1" applyBorder="1" applyAlignment="1">
      <alignment horizontal="right" vertical="center" wrapText="1"/>
    </xf>
    <xf numFmtId="3" fontId="2" fillId="2" borderId="19" xfId="0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3" fontId="2" fillId="2" borderId="21" xfId="0" applyNumberFormat="1" applyFont="1" applyFill="1" applyBorder="1" applyAlignment="1">
      <alignment horizontal="right" vertical="center" wrapText="1"/>
    </xf>
    <xf numFmtId="3" fontId="2" fillId="2" borderId="27" xfId="0" applyNumberFormat="1" applyFont="1" applyFill="1" applyBorder="1" applyAlignment="1">
      <alignment horizontal="right" vertical="center" wrapText="1"/>
    </xf>
    <xf numFmtId="3" fontId="2" fillId="2" borderId="28" xfId="0" applyNumberFormat="1" applyFont="1" applyFill="1" applyBorder="1" applyAlignment="1">
      <alignment horizontal="right" vertical="center" wrapText="1"/>
    </xf>
    <xf numFmtId="3" fontId="10" fillId="2" borderId="0" xfId="0" applyNumberFormat="1" applyFont="1" applyFill="1" applyBorder="1" applyAlignment="1">
      <alignment horizontal="right" vertical="center" wrapText="1"/>
    </xf>
    <xf numFmtId="3" fontId="2" fillId="2" borderId="32" xfId="0" applyNumberFormat="1" applyFont="1" applyFill="1" applyBorder="1" applyAlignment="1">
      <alignment horizontal="right" vertical="center" wrapText="1"/>
    </xf>
    <xf numFmtId="3" fontId="2" fillId="2" borderId="33" xfId="0" applyNumberFormat="1" applyFont="1" applyFill="1" applyBorder="1" applyAlignment="1">
      <alignment horizontal="right" vertical="center" wrapText="1"/>
    </xf>
    <xf numFmtId="0" fontId="15" fillId="2" borderId="0" xfId="0" applyFont="1" applyFill="1">
      <alignment vertical="center"/>
    </xf>
    <xf numFmtId="0" fontId="14" fillId="2" borderId="18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76" fontId="16" fillId="2" borderId="1" xfId="0" applyNumberFormat="1" applyFont="1" applyFill="1" applyBorder="1" applyAlignment="1">
      <alignment horizontal="right" vertical="center" wrapText="1"/>
    </xf>
    <xf numFmtId="176" fontId="16" fillId="2" borderId="21" xfId="0" applyNumberFormat="1" applyFont="1" applyFill="1" applyBorder="1" applyAlignment="1">
      <alignment horizontal="right" vertical="center" wrapText="1"/>
    </xf>
    <xf numFmtId="0" fontId="16" fillId="2" borderId="3" xfId="0" applyFont="1" applyFill="1" applyBorder="1" applyAlignment="1">
      <alignment horizontal="center" vertical="center" wrapText="1"/>
    </xf>
    <xf numFmtId="176" fontId="16" fillId="2" borderId="3" xfId="0" applyNumberFormat="1" applyFont="1" applyFill="1" applyBorder="1" applyAlignment="1">
      <alignment horizontal="right" vertical="center" wrapText="1"/>
    </xf>
    <xf numFmtId="176" fontId="16" fillId="2" borderId="19" xfId="0" applyNumberFormat="1" applyFont="1" applyFill="1" applyBorder="1" applyAlignment="1">
      <alignment horizontal="right" vertical="center" wrapText="1"/>
    </xf>
    <xf numFmtId="0" fontId="17" fillId="2" borderId="3" xfId="0" applyFont="1" applyFill="1" applyBorder="1" applyAlignment="1">
      <alignment horizontal="center" vertical="center" wrapText="1"/>
    </xf>
    <xf numFmtId="176" fontId="17" fillId="2" borderId="3" xfId="0" applyNumberFormat="1" applyFont="1" applyFill="1" applyBorder="1" applyAlignment="1">
      <alignment horizontal="right" vertical="center" wrapText="1"/>
    </xf>
    <xf numFmtId="176" fontId="17" fillId="2" borderId="19" xfId="0" applyNumberFormat="1" applyFont="1" applyFill="1" applyBorder="1" applyAlignment="1">
      <alignment horizontal="right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176" fontId="17" fillId="2" borderId="27" xfId="0" applyNumberFormat="1" applyFont="1" applyFill="1" applyBorder="1" applyAlignment="1">
      <alignment horizontal="right" vertical="center" wrapText="1"/>
    </xf>
    <xf numFmtId="176" fontId="17" fillId="2" borderId="28" xfId="0" applyNumberFormat="1" applyFont="1" applyFill="1" applyBorder="1" applyAlignment="1">
      <alignment horizontal="righ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176" fontId="18" fillId="2" borderId="0" xfId="0" applyNumberFormat="1" applyFont="1" applyFill="1" applyBorder="1" applyAlignment="1">
      <alignment horizontal="right" vertical="center" wrapText="1"/>
    </xf>
    <xf numFmtId="0" fontId="18" fillId="2" borderId="0" xfId="0" applyFont="1" applyFill="1" applyBorder="1">
      <alignment vertical="center"/>
    </xf>
    <xf numFmtId="0" fontId="14" fillId="2" borderId="32" xfId="0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vertical="center" wrapText="1"/>
    </xf>
    <xf numFmtId="176" fontId="17" fillId="2" borderId="32" xfId="0" applyNumberFormat="1" applyFont="1" applyFill="1" applyBorder="1" applyAlignment="1">
      <alignment horizontal="right" vertical="center" wrapText="1"/>
    </xf>
    <xf numFmtId="176" fontId="17" fillId="2" borderId="33" xfId="0" applyNumberFormat="1" applyFont="1" applyFill="1" applyBorder="1" applyAlignment="1">
      <alignment horizontal="right" vertical="center" wrapText="1"/>
    </xf>
    <xf numFmtId="0" fontId="19" fillId="0" borderId="0" xfId="0" applyFont="1" applyAlignment="1"/>
    <xf numFmtId="0" fontId="20" fillId="0" borderId="0" xfId="0" applyFont="1" applyAlignment="1"/>
    <xf numFmtId="0" fontId="21" fillId="0" borderId="0" xfId="0" applyFont="1" applyAlignment="1"/>
    <xf numFmtId="0" fontId="24" fillId="0" borderId="0" xfId="0" applyFont="1" applyAlignment="1"/>
    <xf numFmtId="49" fontId="26" fillId="0" borderId="0" xfId="0" applyNumberFormat="1" applyFont="1" applyBorder="1" applyAlignment="1">
      <alignment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right" vertical="center" wrapText="1"/>
    </xf>
    <xf numFmtId="176" fontId="28" fillId="0" borderId="0" xfId="0" applyNumberFormat="1" applyFont="1" applyBorder="1" applyAlignment="1">
      <alignment vertical="center" wrapText="1"/>
    </xf>
    <xf numFmtId="177" fontId="28" fillId="0" borderId="0" xfId="0" applyNumberFormat="1" applyFont="1" applyBorder="1" applyAlignment="1">
      <alignment vertical="center" wrapText="1"/>
    </xf>
    <xf numFmtId="49" fontId="27" fillId="0" borderId="0" xfId="0" applyNumberFormat="1" applyFont="1" applyBorder="1" applyAlignment="1">
      <alignment wrapText="1"/>
    </xf>
    <xf numFmtId="0" fontId="12" fillId="0" borderId="0" xfId="0" applyFont="1" applyAlignment="1">
      <alignment vertical="center"/>
    </xf>
    <xf numFmtId="0" fontId="30" fillId="0" borderId="0" xfId="0" applyFont="1" applyAlignment="1">
      <alignment horizontal="right"/>
    </xf>
    <xf numFmtId="177" fontId="17" fillId="2" borderId="42" xfId="0" applyNumberFormat="1" applyFont="1" applyFill="1" applyBorder="1" applyAlignment="1">
      <alignment horizontal="center" vertical="center" wrapText="1"/>
    </xf>
    <xf numFmtId="177" fontId="17" fillId="2" borderId="43" xfId="0" applyNumberFormat="1" applyFont="1" applyFill="1" applyBorder="1" applyAlignment="1">
      <alignment horizontal="center" vertical="center" wrapText="1"/>
    </xf>
    <xf numFmtId="177" fontId="17" fillId="2" borderId="44" xfId="0" applyNumberFormat="1" applyFont="1" applyFill="1" applyBorder="1" applyAlignment="1">
      <alignment horizontal="center" vertical="center"/>
    </xf>
    <xf numFmtId="177" fontId="17" fillId="2" borderId="42" xfId="0" applyNumberFormat="1" applyFont="1" applyFill="1" applyBorder="1" applyAlignment="1">
      <alignment horizontal="center" vertical="center"/>
    </xf>
    <xf numFmtId="177" fontId="17" fillId="2" borderId="45" xfId="0" applyNumberFormat="1" applyFont="1" applyFill="1" applyBorder="1" applyAlignment="1">
      <alignment horizontal="center" vertical="center"/>
    </xf>
    <xf numFmtId="177" fontId="17" fillId="2" borderId="46" xfId="0" applyNumberFormat="1" applyFont="1" applyFill="1" applyBorder="1" applyAlignment="1">
      <alignment horizontal="center" vertical="center"/>
    </xf>
    <xf numFmtId="177" fontId="17" fillId="2" borderId="47" xfId="0" applyNumberFormat="1" applyFont="1" applyFill="1" applyBorder="1" applyAlignment="1">
      <alignment horizontal="center" vertical="center" wrapText="1"/>
    </xf>
    <xf numFmtId="178" fontId="17" fillId="2" borderId="47" xfId="0" applyNumberFormat="1" applyFont="1" applyFill="1" applyBorder="1" applyAlignment="1">
      <alignment vertical="center"/>
    </xf>
    <xf numFmtId="177" fontId="17" fillId="2" borderId="47" xfId="0" applyNumberFormat="1" applyFont="1" applyFill="1" applyBorder="1" applyAlignment="1">
      <alignment vertical="center"/>
    </xf>
    <xf numFmtId="177" fontId="17" fillId="2" borderId="48" xfId="0" applyNumberFormat="1" applyFont="1" applyFill="1" applyBorder="1" applyAlignment="1">
      <alignment vertical="center"/>
    </xf>
    <xf numFmtId="177" fontId="17" fillId="2" borderId="49" xfId="0" applyNumberFormat="1" applyFont="1" applyFill="1" applyBorder="1" applyAlignment="1">
      <alignment horizontal="center" vertical="center"/>
    </xf>
    <xf numFmtId="177" fontId="17" fillId="2" borderId="47" xfId="0" applyNumberFormat="1" applyFont="1" applyFill="1" applyBorder="1" applyAlignment="1">
      <alignment horizontal="center" vertical="center"/>
    </xf>
    <xf numFmtId="177" fontId="17" fillId="2" borderId="47" xfId="0" applyNumberFormat="1" applyFont="1" applyFill="1" applyBorder="1">
      <alignment vertical="center"/>
    </xf>
    <xf numFmtId="177" fontId="17" fillId="2" borderId="50" xfId="0" applyNumberFormat="1" applyFont="1" applyFill="1" applyBorder="1">
      <alignment vertical="center"/>
    </xf>
    <xf numFmtId="177" fontId="17" fillId="2" borderId="51" xfId="0" applyNumberFormat="1" applyFont="1" applyFill="1" applyBorder="1" applyAlignment="1">
      <alignment horizontal="center" vertical="center"/>
    </xf>
    <xf numFmtId="177" fontId="17" fillId="2" borderId="52" xfId="0" applyNumberFormat="1" applyFont="1" applyFill="1" applyBorder="1" applyAlignment="1">
      <alignment horizontal="center" vertical="center" wrapText="1"/>
    </xf>
    <xf numFmtId="177" fontId="17" fillId="2" borderId="52" xfId="0" applyNumberFormat="1" applyFont="1" applyFill="1" applyBorder="1" applyAlignment="1">
      <alignment vertical="center"/>
    </xf>
    <xf numFmtId="177" fontId="17" fillId="2" borderId="53" xfId="0" applyNumberFormat="1" applyFont="1" applyFill="1" applyBorder="1" applyAlignment="1">
      <alignment vertical="center"/>
    </xf>
    <xf numFmtId="177" fontId="17" fillId="2" borderId="54" xfId="0" applyNumberFormat="1" applyFont="1" applyFill="1" applyBorder="1" applyAlignment="1">
      <alignment horizontal="center" vertical="center"/>
    </xf>
    <xf numFmtId="177" fontId="17" fillId="2" borderId="52" xfId="0" applyNumberFormat="1" applyFont="1" applyFill="1" applyBorder="1" applyAlignment="1">
      <alignment horizontal="center" vertical="center"/>
    </xf>
    <xf numFmtId="177" fontId="17" fillId="2" borderId="52" xfId="0" applyNumberFormat="1" applyFont="1" applyFill="1" applyBorder="1">
      <alignment vertical="center"/>
    </xf>
    <xf numFmtId="177" fontId="17" fillId="2" borderId="55" xfId="0" applyNumberFormat="1" applyFont="1" applyFill="1" applyBorder="1">
      <alignment vertical="center"/>
    </xf>
    <xf numFmtId="176" fontId="17" fillId="2" borderId="52" xfId="0" applyNumberFormat="1" applyFont="1" applyFill="1" applyBorder="1" applyAlignment="1">
      <alignment vertical="center"/>
    </xf>
    <xf numFmtId="177" fontId="17" fillId="2" borderId="56" xfId="0" applyNumberFormat="1" applyFont="1" applyFill="1" applyBorder="1" applyAlignment="1">
      <alignment horizontal="center" vertical="center"/>
    </xf>
    <xf numFmtId="177" fontId="17" fillId="2" borderId="52" xfId="0" applyNumberFormat="1" applyFont="1" applyFill="1" applyBorder="1" applyAlignment="1">
      <alignment vertical="center" wrapText="1"/>
    </xf>
    <xf numFmtId="177" fontId="17" fillId="2" borderId="53" xfId="0" applyNumberFormat="1" applyFont="1" applyFill="1" applyBorder="1" applyAlignment="1">
      <alignment vertical="center" wrapText="1"/>
    </xf>
    <xf numFmtId="177" fontId="17" fillId="2" borderId="57" xfId="0" applyNumberFormat="1" applyFont="1" applyFill="1" applyBorder="1" applyAlignment="1">
      <alignment horizontal="center" vertical="center"/>
    </xf>
    <xf numFmtId="177" fontId="17" fillId="2" borderId="58" xfId="0" applyNumberFormat="1" applyFont="1" applyFill="1" applyBorder="1" applyAlignment="1">
      <alignment horizontal="center" vertical="center"/>
    </xf>
    <xf numFmtId="177" fontId="17" fillId="2" borderId="58" xfId="0" applyNumberFormat="1" applyFont="1" applyFill="1" applyBorder="1">
      <alignment vertical="center"/>
    </xf>
    <xf numFmtId="177" fontId="17" fillId="2" borderId="58" xfId="0" applyNumberFormat="1" applyFont="1" applyFill="1" applyBorder="1" applyAlignment="1">
      <alignment vertical="center"/>
    </xf>
    <xf numFmtId="177" fontId="17" fillId="2" borderId="59" xfId="0" applyNumberFormat="1" applyFont="1" applyFill="1" applyBorder="1" applyAlignment="1">
      <alignment vertical="center"/>
    </xf>
    <xf numFmtId="177" fontId="17" fillId="2" borderId="60" xfId="0" applyNumberFormat="1" applyFont="1" applyFill="1" applyBorder="1">
      <alignment vertical="center"/>
    </xf>
    <xf numFmtId="177" fontId="17" fillId="2" borderId="64" xfId="0" applyNumberFormat="1" applyFont="1" applyFill="1" applyBorder="1">
      <alignment vertical="center"/>
    </xf>
    <xf numFmtId="177" fontId="17" fillId="2" borderId="64" xfId="0" applyNumberFormat="1" applyFont="1" applyFill="1" applyBorder="1" applyAlignment="1">
      <alignment vertical="center"/>
    </xf>
    <xf numFmtId="177" fontId="17" fillId="2" borderId="65" xfId="0" applyNumberFormat="1" applyFont="1" applyFill="1" applyBorder="1" applyAlignment="1">
      <alignment vertical="center"/>
    </xf>
    <xf numFmtId="177" fontId="17" fillId="2" borderId="67" xfId="0" applyNumberFormat="1" applyFont="1" applyFill="1" applyBorder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right"/>
    </xf>
    <xf numFmtId="0" fontId="22" fillId="0" borderId="0" xfId="0" applyFont="1" applyAlignment="1">
      <alignment horizontal="left" vertical="center"/>
    </xf>
    <xf numFmtId="177" fontId="17" fillId="2" borderId="61" xfId="0" applyNumberFormat="1" applyFont="1" applyFill="1" applyBorder="1" applyAlignment="1">
      <alignment horizontal="center" vertical="center"/>
    </xf>
    <xf numFmtId="177" fontId="17" fillId="2" borderId="62" xfId="0" applyNumberFormat="1" applyFont="1" applyFill="1" applyBorder="1" applyAlignment="1">
      <alignment horizontal="center" vertical="center"/>
    </xf>
    <xf numFmtId="177" fontId="17" fillId="2" borderId="63" xfId="0" applyNumberFormat="1" applyFont="1" applyFill="1" applyBorder="1" applyAlignment="1">
      <alignment horizontal="center" vertical="center"/>
    </xf>
    <xf numFmtId="177" fontId="17" fillId="2" borderId="66" xfId="0" applyNumberFormat="1" applyFont="1" applyFill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 wrapText="1"/>
    </xf>
    <xf numFmtId="176" fontId="28" fillId="0" borderId="0" xfId="0" applyNumberFormat="1" applyFont="1" applyBorder="1" applyAlignment="1">
      <alignment horizontal="left" vertical="center" wrapText="1"/>
    </xf>
    <xf numFmtId="177" fontId="28" fillId="0" borderId="0" xfId="0" applyNumberFormat="1" applyFont="1" applyBorder="1" applyAlignment="1">
      <alignment horizontal="left" vertical="center" wrapText="1"/>
    </xf>
    <xf numFmtId="177" fontId="29" fillId="0" borderId="0" xfId="0" applyNumberFormat="1" applyFont="1" applyBorder="1" applyAlignment="1">
      <alignment vertical="center" wrapText="1"/>
    </xf>
    <xf numFmtId="177" fontId="17" fillId="2" borderId="35" xfId="0" applyNumberFormat="1" applyFont="1" applyFill="1" applyBorder="1" applyAlignment="1">
      <alignment horizontal="center" vertical="center" wrapText="1"/>
    </xf>
    <xf numFmtId="177" fontId="17" fillId="2" borderId="41" xfId="0" applyNumberFormat="1" applyFont="1" applyFill="1" applyBorder="1" applyAlignment="1">
      <alignment horizontal="center" vertical="center"/>
    </xf>
    <xf numFmtId="177" fontId="17" fillId="2" borderId="36" xfId="0" applyNumberFormat="1" applyFont="1" applyFill="1" applyBorder="1" applyAlignment="1">
      <alignment horizontal="center" vertical="center" wrapText="1"/>
    </xf>
    <xf numFmtId="177" fontId="17" fillId="2" borderId="37" xfId="0" applyNumberFormat="1" applyFont="1" applyFill="1" applyBorder="1" applyAlignment="1">
      <alignment horizontal="center" vertical="center" wrapText="1"/>
    </xf>
    <xf numFmtId="177" fontId="17" fillId="2" borderId="38" xfId="0" applyNumberFormat="1" applyFont="1" applyFill="1" applyBorder="1" applyAlignment="1">
      <alignment horizontal="center" vertical="center"/>
    </xf>
    <xf numFmtId="177" fontId="17" fillId="2" borderId="39" xfId="0" applyNumberFormat="1" applyFont="1" applyFill="1" applyBorder="1" applyAlignment="1">
      <alignment horizontal="center" vertical="center"/>
    </xf>
    <xf numFmtId="177" fontId="17" fillId="2" borderId="40" xfId="0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left" wrapText="1"/>
    </xf>
    <xf numFmtId="49" fontId="11" fillId="2" borderId="0" xfId="0" applyNumberFormat="1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left" vertical="center" wrapText="1"/>
    </xf>
    <xf numFmtId="0" fontId="17" fillId="2" borderId="23" xfId="0" applyFont="1" applyFill="1" applyBorder="1" applyAlignment="1">
      <alignment horizontal="left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left" vertical="center" wrapText="1"/>
    </xf>
    <xf numFmtId="0" fontId="17" fillId="2" borderId="29" xfId="0" applyFont="1" applyFill="1" applyBorder="1" applyAlignment="1">
      <alignment horizontal="left" vertical="center" wrapText="1"/>
    </xf>
    <xf numFmtId="0" fontId="17" fillId="2" borderId="30" xfId="0" applyFont="1" applyFill="1" applyBorder="1" applyAlignment="1">
      <alignment horizontal="left" vertical="center" wrapText="1"/>
    </xf>
    <xf numFmtId="0" fontId="17" fillId="2" borderId="31" xfId="0" applyFont="1" applyFill="1" applyBorder="1" applyAlignment="1">
      <alignment horizontal="left" vertical="center" wrapText="1"/>
    </xf>
    <xf numFmtId="0" fontId="17" fillId="2" borderId="34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49" fontId="13" fillId="2" borderId="0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161926</xdr:colOff>
      <xdr:row>10</xdr:row>
      <xdr:rowOff>78295</xdr:rowOff>
    </xdr:from>
    <xdr:to>
      <xdr:col>10</xdr:col>
      <xdr:colOff>295275</xdr:colOff>
      <xdr:row>13</xdr:row>
      <xdr:rowOff>200025</xdr:rowOff>
    </xdr:to>
    <xdr:pic>
      <xdr:nvPicPr>
        <xdr:cNvPr id="2" name="그림 1" descr="사본 -(복)안동시온재안 직인스캔[1]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1" y="4716970"/>
          <a:ext cx="819149" cy="8075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AppData/Local/Microsoft/Windows/Temporary%20Internet%20Files/Content.IE5/GL15XNIX/2019&#45380;%20&#44208;&#49328;&#49436;(&#48277;&#51064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총괄표"/>
      <sheetName val="세입"/>
      <sheetName val="세출"/>
    </sheetNames>
    <sheetDataSet>
      <sheetData sheetId="0"/>
      <sheetData sheetId="1"/>
      <sheetData sheetId="2">
        <row r="8">
          <cell r="A8" t="str">
            <v>재산수입</v>
          </cell>
        </row>
        <row r="11">
          <cell r="B11" t="str">
            <v>기본재산수입</v>
          </cell>
        </row>
        <row r="17">
          <cell r="A17" t="str">
            <v>후원금수입</v>
          </cell>
        </row>
        <row r="20">
          <cell r="B20" t="str">
            <v>후원금수입</v>
          </cell>
        </row>
        <row r="30">
          <cell r="A30" t="str">
            <v>차입금</v>
          </cell>
        </row>
        <row r="33">
          <cell r="B33" t="str">
            <v>차입금</v>
          </cell>
        </row>
        <row r="39">
          <cell r="A39" t="str">
            <v>이월금</v>
          </cell>
        </row>
        <row r="42">
          <cell r="B42" t="str">
            <v>이월금</v>
          </cell>
        </row>
        <row r="52">
          <cell r="A52" t="str">
            <v>잡수입</v>
          </cell>
        </row>
        <row r="55">
          <cell r="B55" t="str">
            <v>잡수입</v>
          </cell>
        </row>
      </sheetData>
      <sheetData sheetId="3">
        <row r="8">
          <cell r="A8" t="str">
            <v>사무비</v>
          </cell>
        </row>
        <row r="11">
          <cell r="B11" t="str">
            <v>인건비</v>
          </cell>
        </row>
        <row r="23">
          <cell r="B23" t="str">
            <v>업무추진비</v>
          </cell>
        </row>
        <row r="33">
          <cell r="B33" t="str">
            <v>운영비</v>
          </cell>
        </row>
        <row r="55">
          <cell r="A55" t="str">
            <v>재산조성비</v>
          </cell>
        </row>
        <row r="70">
          <cell r="A70" t="str">
            <v>사업비</v>
          </cell>
        </row>
        <row r="73">
          <cell r="B73" t="str">
            <v>일반사업비</v>
          </cell>
        </row>
        <row r="80">
          <cell r="A80" t="str">
            <v>전출금</v>
          </cell>
        </row>
        <row r="83">
          <cell r="B83" t="str">
            <v>전출금</v>
          </cell>
        </row>
        <row r="89">
          <cell r="A89" t="str">
            <v>상환금</v>
          </cell>
        </row>
        <row r="92">
          <cell r="B92" t="str">
            <v>부채상환금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>
      <selection activeCell="L14" sqref="L14"/>
    </sheetView>
  </sheetViews>
  <sheetFormatPr defaultRowHeight="16.5"/>
  <cols>
    <col min="1" max="1" width="13.375" customWidth="1"/>
    <col min="12" max="12" width="17.25" customWidth="1"/>
  </cols>
  <sheetData>
    <row r="1" spans="1:12">
      <c r="A1" s="59"/>
      <c r="B1" s="59"/>
      <c r="C1" s="59"/>
      <c r="D1" s="59"/>
      <c r="E1" s="59"/>
      <c r="F1" s="59"/>
      <c r="G1" s="59"/>
      <c r="H1" s="59"/>
    </row>
    <row r="2" spans="1:12" ht="22.5">
      <c r="A2" s="60"/>
      <c r="B2" s="61" t="s">
        <v>61</v>
      </c>
      <c r="C2" s="61"/>
      <c r="D2" s="60"/>
      <c r="E2" s="60"/>
      <c r="F2" s="60"/>
      <c r="G2" s="60"/>
      <c r="H2" s="60"/>
    </row>
    <row r="3" spans="1:12">
      <c r="A3" s="60"/>
      <c r="B3" s="60"/>
      <c r="C3" s="60"/>
      <c r="D3" s="60"/>
      <c r="E3" s="60"/>
      <c r="F3" s="60"/>
      <c r="G3" s="60"/>
      <c r="H3" s="60"/>
    </row>
    <row r="4" spans="1:12">
      <c r="A4" s="60"/>
      <c r="B4" s="60"/>
      <c r="C4" s="60"/>
      <c r="D4" s="60"/>
      <c r="E4" s="60"/>
      <c r="F4" s="60"/>
      <c r="G4" s="60"/>
      <c r="H4" s="60"/>
    </row>
    <row r="5" spans="1:12">
      <c r="A5" s="60"/>
      <c r="B5" s="60"/>
      <c r="C5" s="60"/>
      <c r="D5" s="60"/>
      <c r="E5" s="60"/>
      <c r="F5" s="60"/>
      <c r="G5" s="60"/>
      <c r="H5" s="60"/>
    </row>
    <row r="6" spans="1:12" ht="31.5">
      <c r="A6" s="107" t="s">
        <v>84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1:12">
      <c r="A7" s="108" t="s">
        <v>62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2" ht="25.5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</row>
    <row r="10" spans="1:12" ht="186.75" customHeight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</row>
    <row r="11" spans="1:12">
      <c r="A11" s="60"/>
      <c r="B11" s="60"/>
      <c r="C11" s="60"/>
      <c r="D11" s="60"/>
      <c r="E11" s="62"/>
      <c r="F11" s="60"/>
      <c r="G11" s="60"/>
      <c r="H11" s="60"/>
    </row>
    <row r="12" spans="1:12" ht="18.75" customHeight="1">
      <c r="A12" s="60"/>
      <c r="C12" s="109" t="s">
        <v>63</v>
      </c>
      <c r="D12" s="109"/>
      <c r="E12" s="110" t="s">
        <v>65</v>
      </c>
      <c r="F12" s="110"/>
      <c r="G12" s="110"/>
      <c r="H12" s="110"/>
      <c r="I12" s="110"/>
      <c r="J12" s="110"/>
    </row>
    <row r="13" spans="1:12" ht="18.75" customHeight="1">
      <c r="A13" s="60"/>
      <c r="B13" s="60"/>
      <c r="C13" s="109" t="s">
        <v>64</v>
      </c>
      <c r="D13" s="109"/>
      <c r="E13" s="110"/>
      <c r="F13" s="110"/>
      <c r="G13" s="110"/>
      <c r="H13" s="110"/>
      <c r="I13" s="110"/>
      <c r="J13" s="110"/>
    </row>
  </sheetData>
  <mergeCells count="5">
    <mergeCell ref="A6:L6"/>
    <mergeCell ref="A7:L10"/>
    <mergeCell ref="C12:D12"/>
    <mergeCell ref="E12:J13"/>
    <mergeCell ref="C13:D13"/>
  </mergeCells>
  <phoneticPr fontId="1" type="noConversion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activeCell="F17" sqref="F17"/>
    </sheetView>
  </sheetViews>
  <sheetFormatPr defaultRowHeight="16.5"/>
  <cols>
    <col min="1" max="1" width="3.5" style="17" customWidth="1"/>
    <col min="2" max="2" width="12.625" style="17" customWidth="1"/>
    <col min="3" max="3" width="11.125" style="17" customWidth="1"/>
    <col min="4" max="4" width="0" style="17" hidden="1" customWidth="1"/>
    <col min="5" max="5" width="12.5" style="17" customWidth="1"/>
    <col min="6" max="6" width="12.625" style="17" bestFit="1" customWidth="1"/>
    <col min="7" max="7" width="10.375" style="17" customWidth="1"/>
    <col min="8" max="8" width="12" style="17" customWidth="1"/>
    <col min="9" max="9" width="9.25" style="17" customWidth="1"/>
    <col min="10" max="11" width="12.625" style="17" bestFit="1" customWidth="1"/>
    <col min="12" max="12" width="11" style="17" customWidth="1"/>
    <col min="13" max="13" width="11.25" style="17" bestFit="1" customWidth="1"/>
    <col min="14" max="16384" width="9" style="17"/>
  </cols>
  <sheetData>
    <row r="1" spans="1:13" customFormat="1" ht="36.75" customHeight="1">
      <c r="A1" s="115" t="s">
        <v>66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63"/>
    </row>
    <row r="2" spans="1:13" customFormat="1" ht="17.2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3"/>
    </row>
    <row r="3" spans="1:13" customFormat="1" ht="17.25" customHeight="1">
      <c r="A3" s="64"/>
      <c r="B3" s="65" t="s">
        <v>67</v>
      </c>
      <c r="C3" s="116">
        <f>F17</f>
        <v>366631621</v>
      </c>
      <c r="D3" s="116"/>
      <c r="E3" s="116"/>
      <c r="F3" s="66"/>
      <c r="G3" s="64"/>
      <c r="H3" s="64"/>
      <c r="I3" s="64"/>
      <c r="J3" s="64"/>
      <c r="K3" s="64"/>
      <c r="L3" s="64"/>
      <c r="M3" s="63"/>
    </row>
    <row r="4" spans="1:13" customFormat="1" ht="17.25" customHeight="1">
      <c r="A4" s="64"/>
      <c r="B4" s="65" t="s">
        <v>68</v>
      </c>
      <c r="C4" s="117">
        <f>K17</f>
        <v>344733808</v>
      </c>
      <c r="D4" s="117"/>
      <c r="E4" s="117"/>
      <c r="F4" s="67"/>
      <c r="G4" s="64"/>
      <c r="H4" s="64"/>
      <c r="I4" s="64"/>
      <c r="J4" s="64"/>
      <c r="K4" s="64"/>
      <c r="L4" s="64"/>
      <c r="M4" s="63"/>
    </row>
    <row r="5" spans="1:13" customFormat="1" ht="17.25" customHeight="1">
      <c r="A5" s="64"/>
      <c r="B5" s="65" t="s">
        <v>69</v>
      </c>
      <c r="C5" s="117">
        <f>C3-C4</f>
        <v>21897813</v>
      </c>
      <c r="D5" s="117"/>
      <c r="E5" s="117"/>
      <c r="F5" s="118" t="s">
        <v>83</v>
      </c>
      <c r="G5" s="118"/>
      <c r="H5" s="118"/>
      <c r="I5" s="118"/>
      <c r="J5" s="118"/>
      <c r="K5" s="118"/>
      <c r="L5" s="118"/>
      <c r="M5" s="63"/>
    </row>
    <row r="6" spans="1:13" customFormat="1" ht="19.5" customHeight="1" thickBot="1">
      <c r="B6" s="68"/>
      <c r="C6" s="68"/>
      <c r="D6" s="68"/>
      <c r="E6" s="69"/>
      <c r="F6" s="70"/>
      <c r="G6" s="17"/>
      <c r="L6" s="70" t="s">
        <v>29</v>
      </c>
      <c r="M6" s="17"/>
    </row>
    <row r="7" spans="1:13" ht="28.5" customHeight="1">
      <c r="A7" s="119" t="s">
        <v>70</v>
      </c>
      <c r="B7" s="121" t="s">
        <v>71</v>
      </c>
      <c r="C7" s="121"/>
      <c r="D7" s="121"/>
      <c r="E7" s="121"/>
      <c r="F7" s="121"/>
      <c r="G7" s="122"/>
      <c r="H7" s="123" t="s">
        <v>72</v>
      </c>
      <c r="I7" s="124"/>
      <c r="J7" s="124"/>
      <c r="K7" s="124"/>
      <c r="L7" s="125"/>
    </row>
    <row r="8" spans="1:13" ht="28.5" customHeight="1" thickBot="1">
      <c r="A8" s="120"/>
      <c r="B8" s="71" t="s">
        <v>6</v>
      </c>
      <c r="C8" s="71" t="s">
        <v>7</v>
      </c>
      <c r="D8" s="71"/>
      <c r="E8" s="71" t="s">
        <v>73</v>
      </c>
      <c r="F8" s="71" t="s">
        <v>74</v>
      </c>
      <c r="G8" s="72" t="s">
        <v>75</v>
      </c>
      <c r="H8" s="73" t="s">
        <v>6</v>
      </c>
      <c r="I8" s="74" t="s">
        <v>7</v>
      </c>
      <c r="J8" s="74" t="s">
        <v>76</v>
      </c>
      <c r="K8" s="74" t="s">
        <v>77</v>
      </c>
      <c r="L8" s="75" t="s">
        <v>78</v>
      </c>
    </row>
    <row r="9" spans="1:13" ht="28.5" customHeight="1" thickTop="1">
      <c r="A9" s="76">
        <v>1</v>
      </c>
      <c r="B9" s="77" t="str">
        <f>[1]세입!A8</f>
        <v>재산수입</v>
      </c>
      <c r="C9" s="77" t="str">
        <f>[1]세입!B11</f>
        <v>기본재산수입</v>
      </c>
      <c r="D9" s="77"/>
      <c r="E9" s="78">
        <f>세입!I8</f>
        <v>1000</v>
      </c>
      <c r="F9" s="79">
        <f>세입!I9</f>
        <v>0</v>
      </c>
      <c r="G9" s="80">
        <f>E9-F9</f>
        <v>1000</v>
      </c>
      <c r="H9" s="81" t="str">
        <f>[1]세출!A8</f>
        <v>사무비</v>
      </c>
      <c r="I9" s="82" t="str">
        <f>[1]세출!B11</f>
        <v>인건비</v>
      </c>
      <c r="J9" s="83">
        <f>0</f>
        <v>0</v>
      </c>
      <c r="K9" s="83">
        <v>0</v>
      </c>
      <c r="L9" s="84">
        <f>J9-K9</f>
        <v>0</v>
      </c>
    </row>
    <row r="10" spans="1:13" ht="28.5" customHeight="1">
      <c r="A10" s="85">
        <v>2</v>
      </c>
      <c r="B10" s="86" t="str">
        <f>[1]세입!A17</f>
        <v>후원금수입</v>
      </c>
      <c r="C10" s="86" t="str">
        <f>[1]세입!B20</f>
        <v>후원금수입</v>
      </c>
      <c r="D10" s="86"/>
      <c r="E10" s="87">
        <f>세입!I17</f>
        <v>143232000</v>
      </c>
      <c r="F10" s="87">
        <f>세입!I18</f>
        <v>129827253</v>
      </c>
      <c r="G10" s="88">
        <f t="shared" ref="G10:G13" si="0">E10-F10</f>
        <v>13404747</v>
      </c>
      <c r="H10" s="89"/>
      <c r="I10" s="90" t="str">
        <f>[1]세출!B23</f>
        <v>업무추진비</v>
      </c>
      <c r="J10" s="91">
        <f>세출!I11</f>
        <v>8000000</v>
      </c>
      <c r="K10" s="91">
        <f>세출!I12</f>
        <v>7351360</v>
      </c>
      <c r="L10" s="92">
        <f t="shared" ref="L10:L16" si="1">J10-K10</f>
        <v>648640</v>
      </c>
    </row>
    <row r="11" spans="1:13" ht="28.5" customHeight="1">
      <c r="A11" s="85">
        <v>3</v>
      </c>
      <c r="B11" s="86" t="str">
        <f>[1]세입!A30</f>
        <v>차입금</v>
      </c>
      <c r="C11" s="86" t="str">
        <f>[1]세입!B33</f>
        <v>차입금</v>
      </c>
      <c r="D11" s="86"/>
      <c r="E11" s="93">
        <f>세입!I31</f>
        <v>1000</v>
      </c>
      <c r="F11" s="87">
        <v>0</v>
      </c>
      <c r="G11" s="88">
        <f t="shared" si="0"/>
        <v>1000</v>
      </c>
      <c r="H11" s="81"/>
      <c r="I11" s="90" t="str">
        <f>[1]세출!B33</f>
        <v>운영비</v>
      </c>
      <c r="J11" s="91">
        <f>세출!I20</f>
        <v>11760000</v>
      </c>
      <c r="K11" s="91">
        <f>세출!I21</f>
        <v>9887777</v>
      </c>
      <c r="L11" s="92">
        <f t="shared" si="1"/>
        <v>1872223</v>
      </c>
    </row>
    <row r="12" spans="1:13" ht="28.5" customHeight="1">
      <c r="A12" s="85">
        <v>4</v>
      </c>
      <c r="B12" s="86" t="str">
        <f>[1]세입!A39</f>
        <v>이월금</v>
      </c>
      <c r="C12" s="86" t="str">
        <f>[1]세입!B42</f>
        <v>이월금</v>
      </c>
      <c r="D12" s="86"/>
      <c r="E12" s="87">
        <f>세입!I40</f>
        <v>186717000</v>
      </c>
      <c r="F12" s="87">
        <f>세입!I41</f>
        <v>186714943</v>
      </c>
      <c r="G12" s="88">
        <f t="shared" si="0"/>
        <v>2057</v>
      </c>
      <c r="H12" s="94" t="str">
        <f>[1]세출!A55</f>
        <v>재산조성비</v>
      </c>
      <c r="I12" s="90" t="s">
        <v>79</v>
      </c>
      <c r="J12" s="91">
        <f>세출!I46</f>
        <v>2024000</v>
      </c>
      <c r="K12" s="91">
        <f>세출!I44</f>
        <v>1336000</v>
      </c>
      <c r="L12" s="92">
        <f t="shared" si="1"/>
        <v>688000</v>
      </c>
    </row>
    <row r="13" spans="1:13" ht="28.5" customHeight="1">
      <c r="A13" s="85">
        <v>5</v>
      </c>
      <c r="B13" s="86" t="str">
        <f>[1]세입!A52</f>
        <v>잡수입</v>
      </c>
      <c r="C13" s="86" t="str">
        <f>[1]세입!B55</f>
        <v>잡수입</v>
      </c>
      <c r="D13" s="86"/>
      <c r="E13" s="87">
        <f>세입!I52</f>
        <v>52160000</v>
      </c>
      <c r="F13" s="87">
        <f>세입!I53</f>
        <v>50089425</v>
      </c>
      <c r="G13" s="88">
        <f t="shared" si="0"/>
        <v>2070575</v>
      </c>
      <c r="H13" s="94" t="str">
        <f>[1]세출!A70</f>
        <v>사업비</v>
      </c>
      <c r="I13" s="90" t="str">
        <f>[1]세출!B73</f>
        <v>일반사업비</v>
      </c>
      <c r="J13" s="91">
        <f>세출!I58</f>
        <v>294875000</v>
      </c>
      <c r="K13" s="91">
        <f>세출!I59</f>
        <v>274992060</v>
      </c>
      <c r="L13" s="92">
        <f t="shared" si="1"/>
        <v>19882940</v>
      </c>
    </row>
    <row r="14" spans="1:13" ht="28.5" customHeight="1">
      <c r="A14" s="85">
        <v>6</v>
      </c>
      <c r="B14" s="86"/>
      <c r="C14" s="86"/>
      <c r="D14" s="86"/>
      <c r="E14" s="95"/>
      <c r="F14" s="95"/>
      <c r="G14" s="96"/>
      <c r="H14" s="94" t="str">
        <f>[1]세출!A80</f>
        <v>전출금</v>
      </c>
      <c r="I14" s="90" t="str">
        <f>[1]세출!B83</f>
        <v>전출금</v>
      </c>
      <c r="J14" s="91">
        <f>세출!I69</f>
        <v>25400000</v>
      </c>
      <c r="K14" s="91">
        <f>세출!I70</f>
        <v>11400000</v>
      </c>
      <c r="L14" s="92">
        <f t="shared" si="1"/>
        <v>14000000</v>
      </c>
    </row>
    <row r="15" spans="1:13" ht="28.5" customHeight="1">
      <c r="A15" s="85">
        <v>7</v>
      </c>
      <c r="B15" s="90"/>
      <c r="C15" s="90"/>
      <c r="D15" s="91"/>
      <c r="E15" s="87"/>
      <c r="F15" s="87"/>
      <c r="G15" s="88"/>
      <c r="H15" s="94" t="str">
        <f>[1]세출!A89</f>
        <v>상환금</v>
      </c>
      <c r="I15" s="90" t="str">
        <f>[1]세출!B92</f>
        <v>부채상환금</v>
      </c>
      <c r="J15" s="91">
        <f>세출!I78</f>
        <v>39600000</v>
      </c>
      <c r="K15" s="91">
        <f>세출!I79</f>
        <v>39389111</v>
      </c>
      <c r="L15" s="92">
        <f t="shared" si="1"/>
        <v>210889</v>
      </c>
    </row>
    <row r="16" spans="1:13" ht="28.5" customHeight="1" thickBot="1">
      <c r="A16" s="97">
        <v>8</v>
      </c>
      <c r="B16" s="98"/>
      <c r="C16" s="98"/>
      <c r="D16" s="99"/>
      <c r="E16" s="100"/>
      <c r="F16" s="100"/>
      <c r="G16" s="101"/>
      <c r="H16" s="89" t="s">
        <v>80</v>
      </c>
      <c r="I16" s="98" t="s">
        <v>80</v>
      </c>
      <c r="J16" s="99">
        <f>세출!I90</f>
        <v>452000</v>
      </c>
      <c r="K16" s="99">
        <f>세출!I91</f>
        <v>377500</v>
      </c>
      <c r="L16" s="102">
        <f t="shared" si="1"/>
        <v>74500</v>
      </c>
    </row>
    <row r="17" spans="1:12" ht="17.25" thickBot="1">
      <c r="A17" s="111" t="s">
        <v>81</v>
      </c>
      <c r="B17" s="112"/>
      <c r="C17" s="113"/>
      <c r="D17" s="103"/>
      <c r="E17" s="104">
        <f>E9+E10+E11+E12+E13+E14</f>
        <v>382111000</v>
      </c>
      <c r="F17" s="104">
        <f>F9+F10+F11+F12+F13+F14</f>
        <v>366631621</v>
      </c>
      <c r="G17" s="105">
        <f>G9+G10+G11+G12+G13+G14</f>
        <v>15479379</v>
      </c>
      <c r="H17" s="114" t="s">
        <v>82</v>
      </c>
      <c r="I17" s="112"/>
      <c r="J17" s="103">
        <f>J9+J10+J11+J12+J13+J14+J15+J16+L18</f>
        <v>382111000</v>
      </c>
      <c r="K17" s="103">
        <f t="shared" ref="K17:L17" si="2">K9+K10+K11+K12+K13+K14+K15+K16+M18</f>
        <v>344733808</v>
      </c>
      <c r="L17" s="106">
        <f t="shared" si="2"/>
        <v>37377192</v>
      </c>
    </row>
  </sheetData>
  <mergeCells count="10">
    <mergeCell ref="A17:C17"/>
    <mergeCell ref="H17:I17"/>
    <mergeCell ref="A1:L1"/>
    <mergeCell ref="C3:E3"/>
    <mergeCell ref="C4:E4"/>
    <mergeCell ref="C5:E5"/>
    <mergeCell ref="F5:L5"/>
    <mergeCell ref="A7:A8"/>
    <mergeCell ref="B7:G7"/>
    <mergeCell ref="H7:L7"/>
  </mergeCells>
  <phoneticPr fontId="1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topLeftCell="A31" workbookViewId="0">
      <selection activeCell="F15" sqref="F15"/>
    </sheetView>
  </sheetViews>
  <sheetFormatPr defaultRowHeight="13.5"/>
  <cols>
    <col min="1" max="1" width="12.25" style="1" customWidth="1"/>
    <col min="2" max="2" width="12.5" style="1" customWidth="1"/>
    <col min="3" max="3" width="13.75" style="1" customWidth="1"/>
    <col min="4" max="4" width="0.375" style="1" hidden="1" customWidth="1"/>
    <col min="5" max="5" width="8.375" style="1" customWidth="1"/>
    <col min="6" max="6" width="16.375" style="1" customWidth="1"/>
    <col min="7" max="8" width="19" style="1" customWidth="1"/>
    <col min="9" max="9" width="19.625" style="1" customWidth="1"/>
    <col min="10" max="16384" width="9" style="1"/>
  </cols>
  <sheetData>
    <row r="1" spans="1:9" s="6" customFormat="1" ht="34.5" customHeight="1">
      <c r="A1" s="158" t="s">
        <v>27</v>
      </c>
      <c r="B1" s="158"/>
      <c r="C1" s="158"/>
      <c r="D1" s="158"/>
      <c r="E1" s="158"/>
      <c r="F1" s="158"/>
      <c r="G1" s="158"/>
      <c r="H1" s="158"/>
      <c r="I1" s="158"/>
    </row>
    <row r="2" spans="1:9" s="6" customFormat="1" ht="16.5" customHeight="1" thickBot="1">
      <c r="A2" s="159" t="s">
        <v>28</v>
      </c>
      <c r="B2" s="159"/>
      <c r="C2" s="159"/>
      <c r="D2" s="159"/>
      <c r="E2" s="7"/>
      <c r="F2" s="7"/>
      <c r="G2" s="8"/>
      <c r="I2" s="8" t="s">
        <v>29</v>
      </c>
    </row>
    <row r="3" spans="1:9" ht="21.75" customHeight="1">
      <c r="A3" s="163" t="s">
        <v>0</v>
      </c>
      <c r="B3" s="164"/>
      <c r="C3" s="164"/>
      <c r="D3" s="165"/>
      <c r="E3" s="166" t="s">
        <v>1</v>
      </c>
      <c r="F3" s="166" t="s">
        <v>2</v>
      </c>
      <c r="G3" s="166" t="s">
        <v>3</v>
      </c>
      <c r="H3" s="166" t="s">
        <v>4</v>
      </c>
      <c r="I3" s="161" t="s">
        <v>5</v>
      </c>
    </row>
    <row r="4" spans="1:9" ht="21.75" customHeight="1">
      <c r="A4" s="18" t="s">
        <v>6</v>
      </c>
      <c r="B4" s="2" t="s">
        <v>7</v>
      </c>
      <c r="C4" s="2" t="s">
        <v>8</v>
      </c>
      <c r="D4" s="2"/>
      <c r="E4" s="167"/>
      <c r="F4" s="167"/>
      <c r="G4" s="167"/>
      <c r="H4" s="167"/>
      <c r="I4" s="162"/>
    </row>
    <row r="5" spans="1:9" ht="17.25" customHeight="1">
      <c r="A5" s="131" t="s">
        <v>26</v>
      </c>
      <c r="B5" s="132"/>
      <c r="C5" s="132"/>
      <c r="D5" s="133"/>
      <c r="E5" s="3" t="s">
        <v>10</v>
      </c>
      <c r="F5" s="21">
        <v>0</v>
      </c>
      <c r="G5" s="21">
        <v>215475000</v>
      </c>
      <c r="H5" s="21">
        <v>166636000</v>
      </c>
      <c r="I5" s="22">
        <v>382111000</v>
      </c>
    </row>
    <row r="6" spans="1:9" ht="17.25" customHeight="1">
      <c r="A6" s="134"/>
      <c r="B6" s="135"/>
      <c r="C6" s="135"/>
      <c r="D6" s="136"/>
      <c r="E6" s="4" t="s">
        <v>11</v>
      </c>
      <c r="F6" s="23">
        <v>0</v>
      </c>
      <c r="G6" s="23">
        <v>213400945</v>
      </c>
      <c r="H6" s="23">
        <v>153230676</v>
      </c>
      <c r="I6" s="24">
        <v>366631621</v>
      </c>
    </row>
    <row r="7" spans="1:9" ht="17.25" customHeight="1">
      <c r="A7" s="137"/>
      <c r="B7" s="138"/>
      <c r="C7" s="138"/>
      <c r="D7" s="139"/>
      <c r="E7" s="4" t="s">
        <v>12</v>
      </c>
      <c r="F7" s="23">
        <v>0</v>
      </c>
      <c r="G7" s="23">
        <v>2074055</v>
      </c>
      <c r="H7" s="23">
        <v>13405324</v>
      </c>
      <c r="I7" s="24">
        <v>15479379</v>
      </c>
    </row>
    <row r="8" spans="1:9" ht="15.6" customHeight="1">
      <c r="A8" s="141" t="s">
        <v>14</v>
      </c>
      <c r="B8" s="142"/>
      <c r="C8" s="143"/>
      <c r="D8" s="2"/>
      <c r="E8" s="2" t="s">
        <v>10</v>
      </c>
      <c r="F8" s="25">
        <v>0</v>
      </c>
      <c r="G8" s="25">
        <v>1000</v>
      </c>
      <c r="H8" s="25">
        <v>0</v>
      </c>
      <c r="I8" s="26">
        <v>1000</v>
      </c>
    </row>
    <row r="9" spans="1:9" ht="15.6" customHeight="1">
      <c r="A9" s="144"/>
      <c r="B9" s="145"/>
      <c r="C9" s="146"/>
      <c r="D9" s="2"/>
      <c r="E9" s="2" t="s">
        <v>11</v>
      </c>
      <c r="F9" s="25">
        <v>0</v>
      </c>
      <c r="G9" s="25">
        <v>0</v>
      </c>
      <c r="H9" s="25">
        <v>0</v>
      </c>
      <c r="I9" s="26">
        <v>0</v>
      </c>
    </row>
    <row r="10" spans="1:9" ht="15.6" customHeight="1">
      <c r="A10" s="147"/>
      <c r="B10" s="148"/>
      <c r="C10" s="149"/>
      <c r="D10" s="2"/>
      <c r="E10" s="2" t="s">
        <v>12</v>
      </c>
      <c r="F10" s="25">
        <v>0</v>
      </c>
      <c r="G10" s="25">
        <v>1000</v>
      </c>
      <c r="H10" s="25">
        <v>0</v>
      </c>
      <c r="I10" s="26">
        <v>1000</v>
      </c>
    </row>
    <row r="11" spans="1:9" ht="15.6" customHeight="1">
      <c r="A11" s="140"/>
      <c r="B11" s="150" t="s">
        <v>13</v>
      </c>
      <c r="C11" s="143"/>
      <c r="D11" s="2"/>
      <c r="E11" s="2" t="s">
        <v>10</v>
      </c>
      <c r="F11" s="25">
        <v>0</v>
      </c>
      <c r="G11" s="25">
        <v>1000</v>
      </c>
      <c r="H11" s="25">
        <v>0</v>
      </c>
      <c r="I11" s="26">
        <v>1000</v>
      </c>
    </row>
    <row r="12" spans="1:9" ht="15.6" customHeight="1">
      <c r="A12" s="126"/>
      <c r="B12" s="151"/>
      <c r="C12" s="146"/>
      <c r="D12" s="2"/>
      <c r="E12" s="2" t="s">
        <v>11</v>
      </c>
      <c r="F12" s="25">
        <v>0</v>
      </c>
      <c r="G12" s="25">
        <v>0</v>
      </c>
      <c r="H12" s="25">
        <v>0</v>
      </c>
      <c r="I12" s="26">
        <v>0</v>
      </c>
    </row>
    <row r="13" spans="1:9" ht="15.6" customHeight="1">
      <c r="A13" s="126"/>
      <c r="B13" s="152"/>
      <c r="C13" s="149"/>
      <c r="D13" s="2"/>
      <c r="E13" s="2" t="s">
        <v>12</v>
      </c>
      <c r="F13" s="25">
        <v>0</v>
      </c>
      <c r="G13" s="25">
        <v>1000</v>
      </c>
      <c r="H13" s="25">
        <v>0</v>
      </c>
      <c r="I13" s="26">
        <v>1000</v>
      </c>
    </row>
    <row r="14" spans="1:9" ht="15.6" customHeight="1">
      <c r="A14" s="126"/>
      <c r="B14" s="130"/>
      <c r="C14" s="130" t="s">
        <v>9</v>
      </c>
      <c r="D14" s="5"/>
      <c r="E14" s="5" t="s">
        <v>10</v>
      </c>
      <c r="F14" s="27">
        <v>0</v>
      </c>
      <c r="G14" s="27">
        <v>1000</v>
      </c>
      <c r="H14" s="27">
        <v>0</v>
      </c>
      <c r="I14" s="28">
        <v>1000</v>
      </c>
    </row>
    <row r="15" spans="1:9" ht="15.6" customHeight="1">
      <c r="A15" s="126"/>
      <c r="B15" s="128"/>
      <c r="C15" s="128"/>
      <c r="D15" s="2"/>
      <c r="E15" s="2" t="s">
        <v>11</v>
      </c>
      <c r="F15" s="25">
        <v>0</v>
      </c>
      <c r="G15" s="25">
        <v>0</v>
      </c>
      <c r="H15" s="25">
        <v>0</v>
      </c>
      <c r="I15" s="26">
        <v>0</v>
      </c>
    </row>
    <row r="16" spans="1:9" ht="15.6" customHeight="1">
      <c r="A16" s="154"/>
      <c r="B16" s="128"/>
      <c r="C16" s="153"/>
      <c r="D16" s="2"/>
      <c r="E16" s="2" t="s">
        <v>12</v>
      </c>
      <c r="F16" s="25">
        <v>0</v>
      </c>
      <c r="G16" s="25">
        <v>1000</v>
      </c>
      <c r="H16" s="25">
        <v>0</v>
      </c>
      <c r="I16" s="26">
        <v>1000</v>
      </c>
    </row>
    <row r="17" spans="1:9" ht="15.6" customHeight="1">
      <c r="A17" s="141" t="s">
        <v>17</v>
      </c>
      <c r="B17" s="142"/>
      <c r="C17" s="143"/>
      <c r="D17" s="2"/>
      <c r="E17" s="2" t="s">
        <v>10</v>
      </c>
      <c r="F17" s="25">
        <v>0</v>
      </c>
      <c r="G17" s="25">
        <v>0</v>
      </c>
      <c r="H17" s="25">
        <v>143232000</v>
      </c>
      <c r="I17" s="26">
        <v>143232000</v>
      </c>
    </row>
    <row r="18" spans="1:9" ht="15.6" customHeight="1">
      <c r="A18" s="144"/>
      <c r="B18" s="145"/>
      <c r="C18" s="146"/>
      <c r="D18" s="2"/>
      <c r="E18" s="2" t="s">
        <v>11</v>
      </c>
      <c r="F18" s="25">
        <v>0</v>
      </c>
      <c r="G18" s="25">
        <v>0</v>
      </c>
      <c r="H18" s="25">
        <v>129827253</v>
      </c>
      <c r="I18" s="26">
        <v>129827253</v>
      </c>
    </row>
    <row r="19" spans="1:9" ht="15.6" customHeight="1">
      <c r="A19" s="147"/>
      <c r="B19" s="148"/>
      <c r="C19" s="149"/>
      <c r="D19" s="2"/>
      <c r="E19" s="2" t="s">
        <v>12</v>
      </c>
      <c r="F19" s="25">
        <v>0</v>
      </c>
      <c r="G19" s="25">
        <v>0</v>
      </c>
      <c r="H19" s="25">
        <v>13404747</v>
      </c>
      <c r="I19" s="26">
        <v>13404747</v>
      </c>
    </row>
    <row r="20" spans="1:9" ht="15.6" customHeight="1">
      <c r="A20" s="140"/>
      <c r="B20" s="150" t="s">
        <v>17</v>
      </c>
      <c r="C20" s="143"/>
      <c r="D20" s="2"/>
      <c r="E20" s="2" t="s">
        <v>10</v>
      </c>
      <c r="F20" s="25">
        <v>0</v>
      </c>
      <c r="G20" s="25">
        <v>0</v>
      </c>
      <c r="H20" s="25">
        <v>143232000</v>
      </c>
      <c r="I20" s="26">
        <v>143232000</v>
      </c>
    </row>
    <row r="21" spans="1:9" ht="15.6" customHeight="1">
      <c r="A21" s="126"/>
      <c r="B21" s="151"/>
      <c r="C21" s="146"/>
      <c r="D21" s="2"/>
      <c r="E21" s="2" t="s">
        <v>11</v>
      </c>
      <c r="F21" s="25">
        <v>0</v>
      </c>
      <c r="G21" s="25">
        <v>0</v>
      </c>
      <c r="H21" s="25">
        <v>129827253</v>
      </c>
      <c r="I21" s="26">
        <v>129827253</v>
      </c>
    </row>
    <row r="22" spans="1:9" ht="15.6" customHeight="1">
      <c r="A22" s="126"/>
      <c r="B22" s="152"/>
      <c r="C22" s="149"/>
      <c r="D22" s="2"/>
      <c r="E22" s="2" t="s">
        <v>12</v>
      </c>
      <c r="F22" s="25">
        <v>0</v>
      </c>
      <c r="G22" s="25">
        <v>0</v>
      </c>
      <c r="H22" s="25">
        <v>13404747</v>
      </c>
      <c r="I22" s="26">
        <v>13404747</v>
      </c>
    </row>
    <row r="23" spans="1:9" ht="15.6" customHeight="1">
      <c r="A23" s="126"/>
      <c r="B23" s="130"/>
      <c r="C23" s="130" t="s">
        <v>15</v>
      </c>
      <c r="D23" s="2"/>
      <c r="E23" s="2" t="s">
        <v>10</v>
      </c>
      <c r="F23" s="25">
        <v>0</v>
      </c>
      <c r="G23" s="25">
        <v>0</v>
      </c>
      <c r="H23" s="25">
        <v>114000000</v>
      </c>
      <c r="I23" s="26">
        <v>114000000</v>
      </c>
    </row>
    <row r="24" spans="1:9" ht="15.6" customHeight="1">
      <c r="A24" s="126"/>
      <c r="B24" s="128"/>
      <c r="C24" s="128"/>
      <c r="D24" s="2"/>
      <c r="E24" s="2" t="s">
        <v>11</v>
      </c>
      <c r="F24" s="25">
        <v>0</v>
      </c>
      <c r="G24" s="25">
        <v>0</v>
      </c>
      <c r="H24" s="25">
        <v>106438220</v>
      </c>
      <c r="I24" s="26">
        <v>106438220</v>
      </c>
    </row>
    <row r="25" spans="1:9" ht="15.6" customHeight="1">
      <c r="A25" s="126"/>
      <c r="B25" s="128"/>
      <c r="C25" s="153"/>
      <c r="D25" s="2"/>
      <c r="E25" s="2" t="s">
        <v>12</v>
      </c>
      <c r="F25" s="25">
        <v>0</v>
      </c>
      <c r="G25" s="25">
        <v>0</v>
      </c>
      <c r="H25" s="25">
        <v>7561780</v>
      </c>
      <c r="I25" s="26">
        <v>7561780</v>
      </c>
    </row>
    <row r="26" spans="1:9" ht="15.6" customHeight="1">
      <c r="A26" s="126"/>
      <c r="B26" s="128"/>
      <c r="C26" s="130" t="s">
        <v>16</v>
      </c>
      <c r="D26" s="2"/>
      <c r="E26" s="2" t="s">
        <v>10</v>
      </c>
      <c r="F26" s="25">
        <v>0</v>
      </c>
      <c r="G26" s="25">
        <v>0</v>
      </c>
      <c r="H26" s="25">
        <v>29232000</v>
      </c>
      <c r="I26" s="26">
        <v>29232000</v>
      </c>
    </row>
    <row r="27" spans="1:9" ht="15.6" customHeight="1">
      <c r="A27" s="126"/>
      <c r="B27" s="128"/>
      <c r="C27" s="128"/>
      <c r="D27" s="2"/>
      <c r="E27" s="2" t="s">
        <v>11</v>
      </c>
      <c r="F27" s="25">
        <v>0</v>
      </c>
      <c r="G27" s="25">
        <v>0</v>
      </c>
      <c r="H27" s="25">
        <v>23389033</v>
      </c>
      <c r="I27" s="26">
        <v>23389033</v>
      </c>
    </row>
    <row r="28" spans="1:9" ht="15.6" customHeight="1" thickBot="1">
      <c r="A28" s="127"/>
      <c r="B28" s="129"/>
      <c r="C28" s="129"/>
      <c r="D28" s="19"/>
      <c r="E28" s="19" t="s">
        <v>12</v>
      </c>
      <c r="F28" s="29">
        <v>0</v>
      </c>
      <c r="G28" s="29">
        <v>0</v>
      </c>
      <c r="H28" s="29">
        <v>5842967</v>
      </c>
      <c r="I28" s="30">
        <v>5842967</v>
      </c>
    </row>
    <row r="29" spans="1:9" s="12" customFormat="1" ht="2.25" customHeight="1">
      <c r="A29" s="9"/>
      <c r="B29" s="9"/>
      <c r="C29" s="9"/>
      <c r="D29" s="10"/>
      <c r="E29" s="11"/>
      <c r="F29" s="31"/>
      <c r="G29" s="31"/>
      <c r="H29" s="31"/>
      <c r="I29" s="31"/>
    </row>
    <row r="30" spans="1:9" s="17" customFormat="1" ht="14.25" customHeight="1" thickBot="1">
      <c r="A30" s="160" t="s">
        <v>31</v>
      </c>
      <c r="B30" s="160"/>
      <c r="C30" s="160"/>
      <c r="D30" s="160"/>
      <c r="E30" s="13"/>
      <c r="F30" s="14"/>
      <c r="G30" s="15"/>
      <c r="H30" s="16"/>
      <c r="I30" s="15" t="s">
        <v>32</v>
      </c>
    </row>
    <row r="31" spans="1:9" ht="13.9" customHeight="1">
      <c r="A31" s="155" t="s">
        <v>30</v>
      </c>
      <c r="B31" s="156"/>
      <c r="C31" s="157"/>
      <c r="D31" s="20"/>
      <c r="E31" s="20" t="s">
        <v>10</v>
      </c>
      <c r="F31" s="32">
        <v>0</v>
      </c>
      <c r="G31" s="32">
        <v>1000</v>
      </c>
      <c r="H31" s="32">
        <v>0</v>
      </c>
      <c r="I31" s="33">
        <v>1000</v>
      </c>
    </row>
    <row r="32" spans="1:9" ht="13.9" customHeight="1">
      <c r="A32" s="144"/>
      <c r="B32" s="145"/>
      <c r="C32" s="146"/>
      <c r="D32" s="2"/>
      <c r="E32" s="2" t="s">
        <v>11</v>
      </c>
      <c r="F32" s="25">
        <v>0</v>
      </c>
      <c r="G32" s="25">
        <v>0</v>
      </c>
      <c r="H32" s="25">
        <v>0</v>
      </c>
      <c r="I32" s="26">
        <v>0</v>
      </c>
    </row>
    <row r="33" spans="1:9" ht="13.9" customHeight="1">
      <c r="A33" s="147"/>
      <c r="B33" s="148"/>
      <c r="C33" s="149"/>
      <c r="D33" s="2"/>
      <c r="E33" s="2" t="s">
        <v>12</v>
      </c>
      <c r="F33" s="25">
        <v>0</v>
      </c>
      <c r="G33" s="25">
        <v>1000</v>
      </c>
      <c r="H33" s="25">
        <v>0</v>
      </c>
      <c r="I33" s="26">
        <v>1000</v>
      </c>
    </row>
    <row r="34" spans="1:9" ht="13.9" customHeight="1">
      <c r="A34" s="140"/>
      <c r="B34" s="150" t="s">
        <v>19</v>
      </c>
      <c r="C34" s="143"/>
      <c r="D34" s="2"/>
      <c r="E34" s="2" t="s">
        <v>10</v>
      </c>
      <c r="F34" s="25">
        <v>0</v>
      </c>
      <c r="G34" s="25">
        <v>1000</v>
      </c>
      <c r="H34" s="25">
        <v>0</v>
      </c>
      <c r="I34" s="26">
        <v>1000</v>
      </c>
    </row>
    <row r="35" spans="1:9" ht="13.9" customHeight="1">
      <c r="A35" s="126"/>
      <c r="B35" s="151"/>
      <c r="C35" s="146"/>
      <c r="D35" s="2"/>
      <c r="E35" s="2" t="s">
        <v>11</v>
      </c>
      <c r="F35" s="25">
        <v>0</v>
      </c>
      <c r="G35" s="25">
        <v>0</v>
      </c>
      <c r="H35" s="25">
        <v>0</v>
      </c>
      <c r="I35" s="26">
        <v>0</v>
      </c>
    </row>
    <row r="36" spans="1:9" ht="13.9" customHeight="1">
      <c r="A36" s="126"/>
      <c r="B36" s="152"/>
      <c r="C36" s="149"/>
      <c r="D36" s="2"/>
      <c r="E36" s="2" t="s">
        <v>12</v>
      </c>
      <c r="F36" s="25">
        <v>0</v>
      </c>
      <c r="G36" s="25">
        <v>1000</v>
      </c>
      <c r="H36" s="25">
        <v>0</v>
      </c>
      <c r="I36" s="26">
        <v>1000</v>
      </c>
    </row>
    <row r="37" spans="1:9" ht="13.9" customHeight="1">
      <c r="A37" s="126"/>
      <c r="B37" s="130"/>
      <c r="C37" s="130" t="s">
        <v>18</v>
      </c>
      <c r="D37" s="2"/>
      <c r="E37" s="2" t="s">
        <v>10</v>
      </c>
      <c r="F37" s="25">
        <v>0</v>
      </c>
      <c r="G37" s="25">
        <v>1000</v>
      </c>
      <c r="H37" s="25">
        <v>0</v>
      </c>
      <c r="I37" s="26">
        <v>1000</v>
      </c>
    </row>
    <row r="38" spans="1:9" ht="13.9" customHeight="1">
      <c r="A38" s="126"/>
      <c r="B38" s="128"/>
      <c r="C38" s="128"/>
      <c r="D38" s="2"/>
      <c r="E38" s="2" t="s">
        <v>11</v>
      </c>
      <c r="F38" s="25">
        <v>0</v>
      </c>
      <c r="G38" s="25">
        <v>0</v>
      </c>
      <c r="H38" s="25">
        <v>0</v>
      </c>
      <c r="I38" s="26">
        <v>0</v>
      </c>
    </row>
    <row r="39" spans="1:9" ht="13.9" customHeight="1">
      <c r="A39" s="126"/>
      <c r="B39" s="128"/>
      <c r="C39" s="128"/>
      <c r="D39" s="2"/>
      <c r="E39" s="2" t="s">
        <v>12</v>
      </c>
      <c r="F39" s="25">
        <v>0</v>
      </c>
      <c r="G39" s="25">
        <v>1000</v>
      </c>
      <c r="H39" s="25">
        <v>0</v>
      </c>
      <c r="I39" s="26">
        <v>1000</v>
      </c>
    </row>
    <row r="40" spans="1:9" ht="13.9" customHeight="1">
      <c r="A40" s="141" t="s">
        <v>22</v>
      </c>
      <c r="B40" s="142"/>
      <c r="C40" s="143"/>
      <c r="D40" s="2"/>
      <c r="E40" s="2" t="s">
        <v>10</v>
      </c>
      <c r="F40" s="25">
        <v>0</v>
      </c>
      <c r="G40" s="25">
        <v>163313000</v>
      </c>
      <c r="H40" s="25">
        <v>23404000</v>
      </c>
      <c r="I40" s="26">
        <v>186717000</v>
      </c>
    </row>
    <row r="41" spans="1:9" ht="13.9" customHeight="1">
      <c r="A41" s="144"/>
      <c r="B41" s="145"/>
      <c r="C41" s="146"/>
      <c r="D41" s="2"/>
      <c r="E41" s="2" t="s">
        <v>11</v>
      </c>
      <c r="F41" s="25">
        <v>0</v>
      </c>
      <c r="G41" s="25">
        <v>163311520</v>
      </c>
      <c r="H41" s="25">
        <v>23403423</v>
      </c>
      <c r="I41" s="26">
        <v>186714943</v>
      </c>
    </row>
    <row r="42" spans="1:9" ht="13.9" customHeight="1">
      <c r="A42" s="147"/>
      <c r="B42" s="148"/>
      <c r="C42" s="149"/>
      <c r="D42" s="2"/>
      <c r="E42" s="2" t="s">
        <v>12</v>
      </c>
      <c r="F42" s="25">
        <v>0</v>
      </c>
      <c r="G42" s="25">
        <v>1480</v>
      </c>
      <c r="H42" s="25">
        <v>577</v>
      </c>
      <c r="I42" s="26">
        <v>2057</v>
      </c>
    </row>
    <row r="43" spans="1:9" ht="13.9" customHeight="1">
      <c r="A43" s="140"/>
      <c r="B43" s="150" t="s">
        <v>22</v>
      </c>
      <c r="C43" s="143"/>
      <c r="D43" s="2"/>
      <c r="E43" s="2" t="s">
        <v>10</v>
      </c>
      <c r="F43" s="25">
        <v>0</v>
      </c>
      <c r="G43" s="25">
        <v>163313000</v>
      </c>
      <c r="H43" s="25">
        <v>23404000</v>
      </c>
      <c r="I43" s="26">
        <v>186717000</v>
      </c>
    </row>
    <row r="44" spans="1:9" ht="13.9" customHeight="1">
      <c r="A44" s="126"/>
      <c r="B44" s="151"/>
      <c r="C44" s="146"/>
      <c r="D44" s="2"/>
      <c r="E44" s="2" t="s">
        <v>11</v>
      </c>
      <c r="F44" s="25">
        <v>0</v>
      </c>
      <c r="G44" s="25">
        <v>163311520</v>
      </c>
      <c r="H44" s="25">
        <v>23403423</v>
      </c>
      <c r="I44" s="26">
        <v>186714943</v>
      </c>
    </row>
    <row r="45" spans="1:9" ht="13.9" customHeight="1">
      <c r="A45" s="126"/>
      <c r="B45" s="152"/>
      <c r="C45" s="149"/>
      <c r="D45" s="2"/>
      <c r="E45" s="2" t="s">
        <v>12</v>
      </c>
      <c r="F45" s="25">
        <v>0</v>
      </c>
      <c r="G45" s="25">
        <v>1480</v>
      </c>
      <c r="H45" s="25">
        <v>577</v>
      </c>
      <c r="I45" s="26">
        <v>2057</v>
      </c>
    </row>
    <row r="46" spans="1:9" ht="13.9" customHeight="1">
      <c r="A46" s="126"/>
      <c r="B46" s="130"/>
      <c r="C46" s="130" t="s">
        <v>20</v>
      </c>
      <c r="D46" s="2"/>
      <c r="E46" s="2" t="s">
        <v>10</v>
      </c>
      <c r="F46" s="25">
        <v>0</v>
      </c>
      <c r="G46" s="25">
        <v>163313000</v>
      </c>
      <c r="H46" s="25">
        <v>0</v>
      </c>
      <c r="I46" s="26">
        <v>163313000</v>
      </c>
    </row>
    <row r="47" spans="1:9" ht="13.9" customHeight="1">
      <c r="A47" s="126"/>
      <c r="B47" s="128"/>
      <c r="C47" s="128"/>
      <c r="D47" s="2"/>
      <c r="E47" s="2" t="s">
        <v>11</v>
      </c>
      <c r="F47" s="25">
        <v>0</v>
      </c>
      <c r="G47" s="25">
        <v>163311520</v>
      </c>
      <c r="H47" s="25">
        <v>0</v>
      </c>
      <c r="I47" s="26">
        <v>163311520</v>
      </c>
    </row>
    <row r="48" spans="1:9" ht="13.9" customHeight="1">
      <c r="A48" s="126"/>
      <c r="B48" s="128"/>
      <c r="C48" s="153"/>
      <c r="D48" s="2"/>
      <c r="E48" s="2" t="s">
        <v>12</v>
      </c>
      <c r="F48" s="25">
        <v>0</v>
      </c>
      <c r="G48" s="25">
        <v>1480</v>
      </c>
      <c r="H48" s="25">
        <v>0</v>
      </c>
      <c r="I48" s="26">
        <v>1480</v>
      </c>
    </row>
    <row r="49" spans="1:9" ht="13.9" customHeight="1">
      <c r="A49" s="126"/>
      <c r="B49" s="128"/>
      <c r="C49" s="130" t="s">
        <v>21</v>
      </c>
      <c r="D49" s="2"/>
      <c r="E49" s="2" t="s">
        <v>10</v>
      </c>
      <c r="F49" s="25">
        <v>0</v>
      </c>
      <c r="G49" s="25">
        <v>0</v>
      </c>
      <c r="H49" s="25">
        <v>23404000</v>
      </c>
      <c r="I49" s="26">
        <v>23404000</v>
      </c>
    </row>
    <row r="50" spans="1:9" ht="13.9" customHeight="1">
      <c r="A50" s="126"/>
      <c r="B50" s="128"/>
      <c r="C50" s="128"/>
      <c r="D50" s="2"/>
      <c r="E50" s="2" t="s">
        <v>11</v>
      </c>
      <c r="F50" s="25">
        <v>0</v>
      </c>
      <c r="G50" s="25">
        <v>0</v>
      </c>
      <c r="H50" s="25">
        <v>23403423</v>
      </c>
      <c r="I50" s="26">
        <v>23403423</v>
      </c>
    </row>
    <row r="51" spans="1:9" ht="13.9" customHeight="1">
      <c r="A51" s="154"/>
      <c r="B51" s="128"/>
      <c r="C51" s="153"/>
      <c r="D51" s="2"/>
      <c r="E51" s="2" t="s">
        <v>12</v>
      </c>
      <c r="F51" s="25">
        <v>0</v>
      </c>
      <c r="G51" s="25">
        <v>0</v>
      </c>
      <c r="H51" s="25">
        <v>577</v>
      </c>
      <c r="I51" s="26">
        <v>577</v>
      </c>
    </row>
    <row r="52" spans="1:9" ht="13.9" customHeight="1">
      <c r="A52" s="141" t="s">
        <v>25</v>
      </c>
      <c r="B52" s="142"/>
      <c r="C52" s="143"/>
      <c r="D52" s="2"/>
      <c r="E52" s="2" t="s">
        <v>10</v>
      </c>
      <c r="F52" s="25">
        <v>0</v>
      </c>
      <c r="G52" s="25">
        <v>52160000</v>
      </c>
      <c r="H52" s="25">
        <v>0</v>
      </c>
      <c r="I52" s="26">
        <v>52160000</v>
      </c>
    </row>
    <row r="53" spans="1:9" ht="13.9" customHeight="1">
      <c r="A53" s="144"/>
      <c r="B53" s="145"/>
      <c r="C53" s="146"/>
      <c r="D53" s="2"/>
      <c r="E53" s="2" t="s">
        <v>11</v>
      </c>
      <c r="F53" s="25">
        <v>0</v>
      </c>
      <c r="G53" s="25">
        <v>50089425</v>
      </c>
      <c r="H53" s="25">
        <v>0</v>
      </c>
      <c r="I53" s="26">
        <v>50089425</v>
      </c>
    </row>
    <row r="54" spans="1:9" ht="13.9" customHeight="1">
      <c r="A54" s="147"/>
      <c r="B54" s="148"/>
      <c r="C54" s="149"/>
      <c r="D54" s="2"/>
      <c r="E54" s="2" t="s">
        <v>12</v>
      </c>
      <c r="F54" s="25">
        <v>0</v>
      </c>
      <c r="G54" s="25">
        <v>2070575</v>
      </c>
      <c r="H54" s="25">
        <v>0</v>
      </c>
      <c r="I54" s="26">
        <v>2070575</v>
      </c>
    </row>
    <row r="55" spans="1:9" ht="13.9" customHeight="1">
      <c r="A55" s="140"/>
      <c r="B55" s="150" t="s">
        <v>25</v>
      </c>
      <c r="C55" s="143"/>
      <c r="D55" s="2"/>
      <c r="E55" s="2" t="s">
        <v>10</v>
      </c>
      <c r="F55" s="25">
        <v>0</v>
      </c>
      <c r="G55" s="25">
        <v>52160000</v>
      </c>
      <c r="H55" s="25">
        <v>0</v>
      </c>
      <c r="I55" s="26">
        <v>52160000</v>
      </c>
    </row>
    <row r="56" spans="1:9" ht="13.9" customHeight="1">
      <c r="A56" s="126"/>
      <c r="B56" s="151"/>
      <c r="C56" s="146"/>
      <c r="D56" s="2"/>
      <c r="E56" s="2" t="s">
        <v>11</v>
      </c>
      <c r="F56" s="25">
        <v>0</v>
      </c>
      <c r="G56" s="25">
        <v>50089425</v>
      </c>
      <c r="H56" s="25">
        <v>0</v>
      </c>
      <c r="I56" s="26">
        <v>50089425</v>
      </c>
    </row>
    <row r="57" spans="1:9" ht="13.9" customHeight="1">
      <c r="A57" s="126"/>
      <c r="B57" s="152"/>
      <c r="C57" s="149"/>
      <c r="D57" s="2"/>
      <c r="E57" s="2" t="s">
        <v>12</v>
      </c>
      <c r="F57" s="25">
        <v>0</v>
      </c>
      <c r="G57" s="25">
        <v>2070575</v>
      </c>
      <c r="H57" s="25">
        <v>0</v>
      </c>
      <c r="I57" s="26">
        <v>2070575</v>
      </c>
    </row>
    <row r="58" spans="1:9" ht="13.9" customHeight="1">
      <c r="A58" s="126"/>
      <c r="B58" s="130"/>
      <c r="C58" s="130" t="s">
        <v>23</v>
      </c>
      <c r="D58" s="2"/>
      <c r="E58" s="2" t="s">
        <v>10</v>
      </c>
      <c r="F58" s="25">
        <v>0</v>
      </c>
      <c r="G58" s="25">
        <v>160000</v>
      </c>
      <c r="H58" s="25">
        <v>0</v>
      </c>
      <c r="I58" s="26">
        <v>160000</v>
      </c>
    </row>
    <row r="59" spans="1:9" ht="13.9" customHeight="1">
      <c r="A59" s="126"/>
      <c r="B59" s="128"/>
      <c r="C59" s="128"/>
      <c r="D59" s="2"/>
      <c r="E59" s="2" t="s">
        <v>11</v>
      </c>
      <c r="F59" s="25">
        <v>0</v>
      </c>
      <c r="G59" s="25">
        <v>0</v>
      </c>
      <c r="H59" s="25">
        <v>0</v>
      </c>
      <c r="I59" s="26">
        <v>0</v>
      </c>
    </row>
    <row r="60" spans="1:9" ht="13.9" customHeight="1">
      <c r="A60" s="126"/>
      <c r="B60" s="128"/>
      <c r="C60" s="153"/>
      <c r="D60" s="2"/>
      <c r="E60" s="2" t="s">
        <v>12</v>
      </c>
      <c r="F60" s="25">
        <v>0</v>
      </c>
      <c r="G60" s="25">
        <v>160000</v>
      </c>
      <c r="H60" s="25">
        <v>0</v>
      </c>
      <c r="I60" s="26">
        <v>160000</v>
      </c>
    </row>
    <row r="61" spans="1:9" ht="13.9" customHeight="1">
      <c r="A61" s="126"/>
      <c r="B61" s="128"/>
      <c r="C61" s="130" t="s">
        <v>24</v>
      </c>
      <c r="D61" s="2"/>
      <c r="E61" s="2" t="s">
        <v>10</v>
      </c>
      <c r="F61" s="25">
        <v>0</v>
      </c>
      <c r="G61" s="25">
        <v>52000000</v>
      </c>
      <c r="H61" s="25">
        <v>0</v>
      </c>
      <c r="I61" s="26">
        <v>52000000</v>
      </c>
    </row>
    <row r="62" spans="1:9" ht="13.9" customHeight="1">
      <c r="A62" s="126"/>
      <c r="B62" s="128"/>
      <c r="C62" s="128"/>
      <c r="D62" s="2"/>
      <c r="E62" s="2" t="s">
        <v>11</v>
      </c>
      <c r="F62" s="25">
        <v>0</v>
      </c>
      <c r="G62" s="25">
        <v>50089425</v>
      </c>
      <c r="H62" s="25">
        <v>0</v>
      </c>
      <c r="I62" s="26">
        <v>50089425</v>
      </c>
    </row>
    <row r="63" spans="1:9" ht="13.9" customHeight="1" thickBot="1">
      <c r="A63" s="127"/>
      <c r="B63" s="129"/>
      <c r="C63" s="129"/>
      <c r="D63" s="19"/>
      <c r="E63" s="19" t="s">
        <v>12</v>
      </c>
      <c r="F63" s="29">
        <v>0</v>
      </c>
      <c r="G63" s="29">
        <v>1910575</v>
      </c>
      <c r="H63" s="29">
        <v>0</v>
      </c>
      <c r="I63" s="30">
        <v>1910575</v>
      </c>
    </row>
  </sheetData>
  <mergeCells count="49">
    <mergeCell ref="A1:I1"/>
    <mergeCell ref="A2:D2"/>
    <mergeCell ref="A30:D30"/>
    <mergeCell ref="I3:I4"/>
    <mergeCell ref="A8:C10"/>
    <mergeCell ref="B11:C13"/>
    <mergeCell ref="A17:C19"/>
    <mergeCell ref="B20:C22"/>
    <mergeCell ref="A3:D3"/>
    <mergeCell ref="E3:E4"/>
    <mergeCell ref="F3:F4"/>
    <mergeCell ref="G3:G4"/>
    <mergeCell ref="H3:H4"/>
    <mergeCell ref="A14:A16"/>
    <mergeCell ref="B14:B16"/>
    <mergeCell ref="C14:C16"/>
    <mergeCell ref="A31:C33"/>
    <mergeCell ref="B34:C36"/>
    <mergeCell ref="A34:A36"/>
    <mergeCell ref="A11:A13"/>
    <mergeCell ref="A23:A25"/>
    <mergeCell ref="B23:B25"/>
    <mergeCell ref="C23:C25"/>
    <mergeCell ref="A26:A28"/>
    <mergeCell ref="B26:B28"/>
    <mergeCell ref="C26:C28"/>
    <mergeCell ref="A20:A22"/>
    <mergeCell ref="A49:A51"/>
    <mergeCell ref="B49:B51"/>
    <mergeCell ref="C49:C51"/>
    <mergeCell ref="A37:A39"/>
    <mergeCell ref="B37:B39"/>
    <mergeCell ref="C37:C39"/>
    <mergeCell ref="A61:A63"/>
    <mergeCell ref="B61:B63"/>
    <mergeCell ref="C61:C63"/>
    <mergeCell ref="A5:D7"/>
    <mergeCell ref="A55:A57"/>
    <mergeCell ref="A52:C54"/>
    <mergeCell ref="B55:C57"/>
    <mergeCell ref="A43:A45"/>
    <mergeCell ref="A40:C42"/>
    <mergeCell ref="B43:C45"/>
    <mergeCell ref="A58:A60"/>
    <mergeCell ref="B58:B60"/>
    <mergeCell ref="C58:C60"/>
    <mergeCell ref="A46:A48"/>
    <mergeCell ref="B46:B48"/>
    <mergeCell ref="C46:C48"/>
  </mergeCells>
  <phoneticPr fontId="1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8"/>
  <sheetViews>
    <sheetView workbookViewId="0">
      <selection activeCell="M87" sqref="M87"/>
    </sheetView>
  </sheetViews>
  <sheetFormatPr defaultRowHeight="13.5"/>
  <cols>
    <col min="1" max="1" width="12" style="34" customWidth="1"/>
    <col min="2" max="2" width="11.625" style="34" customWidth="1"/>
    <col min="3" max="3" width="18" style="34" customWidth="1"/>
    <col min="4" max="4" width="0" style="34" hidden="1" customWidth="1"/>
    <col min="5" max="5" width="9.625" style="34" customWidth="1"/>
    <col min="6" max="6" width="15.125" style="34" customWidth="1"/>
    <col min="7" max="7" width="19.875" style="34" customWidth="1"/>
    <col min="8" max="8" width="18.5" style="34" customWidth="1"/>
    <col min="9" max="9" width="16" style="34" customWidth="1"/>
    <col min="10" max="16384" width="9" style="34"/>
  </cols>
  <sheetData>
    <row r="1" spans="1:9" s="17" customFormat="1" ht="30" customHeight="1">
      <c r="A1" s="202" t="s">
        <v>33</v>
      </c>
      <c r="B1" s="202"/>
      <c r="C1" s="202"/>
      <c r="D1" s="202"/>
      <c r="E1" s="202"/>
      <c r="F1" s="202"/>
      <c r="G1" s="202"/>
      <c r="H1" s="202"/>
      <c r="I1" s="202"/>
    </row>
    <row r="2" spans="1:9" s="17" customFormat="1" ht="16.5" customHeight="1" thickBot="1">
      <c r="A2" s="160" t="s">
        <v>34</v>
      </c>
      <c r="B2" s="160"/>
      <c r="C2" s="160"/>
      <c r="D2" s="160"/>
      <c r="E2" s="13"/>
      <c r="F2" s="14"/>
      <c r="G2" s="15"/>
      <c r="H2" s="16"/>
      <c r="I2" s="15" t="s">
        <v>35</v>
      </c>
    </row>
    <row r="3" spans="1:9" ht="21.75" customHeight="1">
      <c r="A3" s="203" t="s">
        <v>0</v>
      </c>
      <c r="B3" s="204"/>
      <c r="C3" s="204"/>
      <c r="D3" s="205"/>
      <c r="E3" s="206" t="s">
        <v>1</v>
      </c>
      <c r="F3" s="206" t="s">
        <v>36</v>
      </c>
      <c r="G3" s="206" t="s">
        <v>3</v>
      </c>
      <c r="H3" s="206" t="s">
        <v>4</v>
      </c>
      <c r="I3" s="208" t="s">
        <v>5</v>
      </c>
    </row>
    <row r="4" spans="1:9" ht="21.75" customHeight="1">
      <c r="A4" s="35" t="s">
        <v>6</v>
      </c>
      <c r="B4" s="36" t="s">
        <v>7</v>
      </c>
      <c r="C4" s="36" t="s">
        <v>8</v>
      </c>
      <c r="D4" s="36"/>
      <c r="E4" s="207"/>
      <c r="F4" s="207"/>
      <c r="G4" s="207"/>
      <c r="H4" s="207"/>
      <c r="I4" s="209"/>
    </row>
    <row r="5" spans="1:9" ht="17.25" customHeight="1">
      <c r="A5" s="193" t="s">
        <v>26</v>
      </c>
      <c r="B5" s="194"/>
      <c r="C5" s="194"/>
      <c r="D5" s="195"/>
      <c r="E5" s="37" t="s">
        <v>10</v>
      </c>
      <c r="F5" s="38">
        <v>0</v>
      </c>
      <c r="G5" s="38">
        <v>216696000</v>
      </c>
      <c r="H5" s="38">
        <v>165415000</v>
      </c>
      <c r="I5" s="39">
        <v>382111000</v>
      </c>
    </row>
    <row r="6" spans="1:9" ht="17.25" customHeight="1">
      <c r="A6" s="196"/>
      <c r="B6" s="197"/>
      <c r="C6" s="197"/>
      <c r="D6" s="198"/>
      <c r="E6" s="40" t="s">
        <v>11</v>
      </c>
      <c r="F6" s="41">
        <v>0</v>
      </c>
      <c r="G6" s="41">
        <v>213205415</v>
      </c>
      <c r="H6" s="41">
        <v>131528393</v>
      </c>
      <c r="I6" s="42">
        <v>344733808</v>
      </c>
    </row>
    <row r="7" spans="1:9" ht="17.25" customHeight="1">
      <c r="A7" s="199"/>
      <c r="B7" s="200"/>
      <c r="C7" s="200"/>
      <c r="D7" s="201"/>
      <c r="E7" s="40" t="s">
        <v>12</v>
      </c>
      <c r="F7" s="41">
        <v>0</v>
      </c>
      <c r="G7" s="41">
        <v>3490585</v>
      </c>
      <c r="H7" s="41">
        <v>33886607</v>
      </c>
      <c r="I7" s="42">
        <v>37377192</v>
      </c>
    </row>
    <row r="8" spans="1:9">
      <c r="A8" s="187" t="s">
        <v>37</v>
      </c>
      <c r="B8" s="169"/>
      <c r="C8" s="170"/>
      <c r="D8" s="36"/>
      <c r="E8" s="43" t="s">
        <v>10</v>
      </c>
      <c r="F8" s="44">
        <v>0</v>
      </c>
      <c r="G8" s="44">
        <v>18360000</v>
      </c>
      <c r="H8" s="44">
        <v>1400000</v>
      </c>
      <c r="I8" s="45">
        <v>19760000</v>
      </c>
    </row>
    <row r="9" spans="1:9">
      <c r="A9" s="184"/>
      <c r="B9" s="172"/>
      <c r="C9" s="173"/>
      <c r="D9" s="36"/>
      <c r="E9" s="43" t="s">
        <v>11</v>
      </c>
      <c r="F9" s="44">
        <v>0</v>
      </c>
      <c r="G9" s="44">
        <v>15911577</v>
      </c>
      <c r="H9" s="44">
        <v>1327560</v>
      </c>
      <c r="I9" s="45">
        <v>17239137</v>
      </c>
    </row>
    <row r="10" spans="1:9">
      <c r="A10" s="185"/>
      <c r="B10" s="175"/>
      <c r="C10" s="176"/>
      <c r="D10" s="36"/>
      <c r="E10" s="43" t="s">
        <v>12</v>
      </c>
      <c r="F10" s="44">
        <v>0</v>
      </c>
      <c r="G10" s="44">
        <v>2448423</v>
      </c>
      <c r="H10" s="44">
        <v>72440</v>
      </c>
      <c r="I10" s="45">
        <v>2520863</v>
      </c>
    </row>
    <row r="11" spans="1:9">
      <c r="A11" s="178"/>
      <c r="B11" s="168" t="s">
        <v>38</v>
      </c>
      <c r="C11" s="170"/>
      <c r="D11" s="36"/>
      <c r="E11" s="43" t="s">
        <v>10</v>
      </c>
      <c r="F11" s="44">
        <v>0</v>
      </c>
      <c r="G11" s="44">
        <v>8000000</v>
      </c>
      <c r="H11" s="44">
        <v>0</v>
      </c>
      <c r="I11" s="45">
        <v>8000000</v>
      </c>
    </row>
    <row r="12" spans="1:9">
      <c r="A12" s="178"/>
      <c r="B12" s="171"/>
      <c r="C12" s="173"/>
      <c r="D12" s="36"/>
      <c r="E12" s="43" t="s">
        <v>11</v>
      </c>
      <c r="F12" s="44">
        <v>0</v>
      </c>
      <c r="G12" s="44">
        <v>7351360</v>
      </c>
      <c r="H12" s="44">
        <v>0</v>
      </c>
      <c r="I12" s="45">
        <v>7351360</v>
      </c>
    </row>
    <row r="13" spans="1:9">
      <c r="A13" s="178"/>
      <c r="B13" s="174"/>
      <c r="C13" s="176"/>
      <c r="D13" s="36"/>
      <c r="E13" s="43" t="s">
        <v>12</v>
      </c>
      <c r="F13" s="44">
        <v>0</v>
      </c>
      <c r="G13" s="44">
        <v>648640</v>
      </c>
      <c r="H13" s="44">
        <v>0</v>
      </c>
      <c r="I13" s="45">
        <v>648640</v>
      </c>
    </row>
    <row r="14" spans="1:9">
      <c r="A14" s="178"/>
      <c r="B14" s="180"/>
      <c r="C14" s="180" t="s">
        <v>39</v>
      </c>
      <c r="D14" s="36"/>
      <c r="E14" s="43" t="s">
        <v>10</v>
      </c>
      <c r="F14" s="44">
        <v>0</v>
      </c>
      <c r="G14" s="44">
        <v>3000000</v>
      </c>
      <c r="H14" s="44">
        <v>0</v>
      </c>
      <c r="I14" s="45">
        <v>3000000</v>
      </c>
    </row>
    <row r="15" spans="1:9">
      <c r="A15" s="178"/>
      <c r="B15" s="181"/>
      <c r="C15" s="181"/>
      <c r="D15" s="36"/>
      <c r="E15" s="43" t="s">
        <v>11</v>
      </c>
      <c r="F15" s="44">
        <v>0</v>
      </c>
      <c r="G15" s="44">
        <v>2590000</v>
      </c>
      <c r="H15" s="44">
        <v>0</v>
      </c>
      <c r="I15" s="45">
        <v>2590000</v>
      </c>
    </row>
    <row r="16" spans="1:9">
      <c r="A16" s="178"/>
      <c r="B16" s="181"/>
      <c r="C16" s="183"/>
      <c r="D16" s="36"/>
      <c r="E16" s="43" t="s">
        <v>12</v>
      </c>
      <c r="F16" s="44">
        <v>0</v>
      </c>
      <c r="G16" s="44">
        <v>410000</v>
      </c>
      <c r="H16" s="44">
        <v>0</v>
      </c>
      <c r="I16" s="45">
        <v>410000</v>
      </c>
    </row>
    <row r="17" spans="1:9">
      <c r="A17" s="178"/>
      <c r="B17" s="181"/>
      <c r="C17" s="180" t="s">
        <v>40</v>
      </c>
      <c r="D17" s="36"/>
      <c r="E17" s="43" t="s">
        <v>10</v>
      </c>
      <c r="F17" s="44">
        <v>0</v>
      </c>
      <c r="G17" s="44">
        <v>5000000</v>
      </c>
      <c r="H17" s="44">
        <v>0</v>
      </c>
      <c r="I17" s="45">
        <v>5000000</v>
      </c>
    </row>
    <row r="18" spans="1:9">
      <c r="A18" s="178"/>
      <c r="B18" s="181"/>
      <c r="C18" s="181"/>
      <c r="D18" s="36"/>
      <c r="E18" s="43" t="s">
        <v>11</v>
      </c>
      <c r="F18" s="44">
        <v>0</v>
      </c>
      <c r="G18" s="44">
        <v>4761360</v>
      </c>
      <c r="H18" s="44">
        <v>0</v>
      </c>
      <c r="I18" s="45">
        <v>4761360</v>
      </c>
    </row>
    <row r="19" spans="1:9">
      <c r="A19" s="178"/>
      <c r="B19" s="181"/>
      <c r="C19" s="181"/>
      <c r="D19" s="36"/>
      <c r="E19" s="43" t="s">
        <v>12</v>
      </c>
      <c r="F19" s="44">
        <v>0</v>
      </c>
      <c r="G19" s="44">
        <v>238640</v>
      </c>
      <c r="H19" s="44">
        <v>0</v>
      </c>
      <c r="I19" s="45">
        <v>238640</v>
      </c>
    </row>
    <row r="20" spans="1:9">
      <c r="A20" s="178"/>
      <c r="B20" s="168" t="s">
        <v>41</v>
      </c>
      <c r="C20" s="170"/>
      <c r="D20" s="36"/>
      <c r="E20" s="43" t="s">
        <v>10</v>
      </c>
      <c r="F20" s="44">
        <v>0</v>
      </c>
      <c r="G20" s="44">
        <v>10360000</v>
      </c>
      <c r="H20" s="44">
        <v>1400000</v>
      </c>
      <c r="I20" s="45">
        <v>11760000</v>
      </c>
    </row>
    <row r="21" spans="1:9">
      <c r="A21" s="178"/>
      <c r="B21" s="171"/>
      <c r="C21" s="173"/>
      <c r="D21" s="36"/>
      <c r="E21" s="43" t="s">
        <v>11</v>
      </c>
      <c r="F21" s="44">
        <v>0</v>
      </c>
      <c r="G21" s="44">
        <v>8560217</v>
      </c>
      <c r="H21" s="44">
        <v>1327560</v>
      </c>
      <c r="I21" s="45">
        <v>9887777</v>
      </c>
    </row>
    <row r="22" spans="1:9">
      <c r="A22" s="178"/>
      <c r="B22" s="174"/>
      <c r="C22" s="176"/>
      <c r="D22" s="36"/>
      <c r="E22" s="43" t="s">
        <v>12</v>
      </c>
      <c r="F22" s="44">
        <v>0</v>
      </c>
      <c r="G22" s="44">
        <v>1799783</v>
      </c>
      <c r="H22" s="44">
        <v>72440</v>
      </c>
      <c r="I22" s="45">
        <v>1872223</v>
      </c>
    </row>
    <row r="23" spans="1:9">
      <c r="A23" s="178"/>
      <c r="B23" s="180"/>
      <c r="C23" s="180" t="s">
        <v>42</v>
      </c>
      <c r="D23" s="36"/>
      <c r="E23" s="43" t="s">
        <v>10</v>
      </c>
      <c r="F23" s="44">
        <v>0</v>
      </c>
      <c r="G23" s="44">
        <v>600000</v>
      </c>
      <c r="H23" s="44">
        <v>0</v>
      </c>
      <c r="I23" s="45">
        <v>600000</v>
      </c>
    </row>
    <row r="24" spans="1:9">
      <c r="A24" s="178"/>
      <c r="B24" s="181"/>
      <c r="C24" s="181"/>
      <c r="D24" s="36"/>
      <c r="E24" s="43" t="s">
        <v>11</v>
      </c>
      <c r="F24" s="44">
        <v>0</v>
      </c>
      <c r="G24" s="44">
        <v>493200</v>
      </c>
      <c r="H24" s="44">
        <v>0</v>
      </c>
      <c r="I24" s="45">
        <v>493200</v>
      </c>
    </row>
    <row r="25" spans="1:9">
      <c r="A25" s="178"/>
      <c r="B25" s="181"/>
      <c r="C25" s="183"/>
      <c r="D25" s="36"/>
      <c r="E25" s="43" t="s">
        <v>12</v>
      </c>
      <c r="F25" s="44">
        <v>0</v>
      </c>
      <c r="G25" s="44">
        <v>106800</v>
      </c>
      <c r="H25" s="44">
        <v>0</v>
      </c>
      <c r="I25" s="45">
        <v>106800</v>
      </c>
    </row>
    <row r="26" spans="1:9">
      <c r="A26" s="178"/>
      <c r="B26" s="181"/>
      <c r="C26" s="180" t="s">
        <v>43</v>
      </c>
      <c r="D26" s="36"/>
      <c r="E26" s="43" t="s">
        <v>10</v>
      </c>
      <c r="F26" s="44">
        <v>0</v>
      </c>
      <c r="G26" s="44">
        <v>4600000</v>
      </c>
      <c r="H26" s="44">
        <v>800000</v>
      </c>
      <c r="I26" s="45">
        <v>5400000</v>
      </c>
    </row>
    <row r="27" spans="1:9">
      <c r="A27" s="178"/>
      <c r="B27" s="181"/>
      <c r="C27" s="181"/>
      <c r="D27" s="36"/>
      <c r="E27" s="43" t="s">
        <v>11</v>
      </c>
      <c r="F27" s="44">
        <v>0</v>
      </c>
      <c r="G27" s="44">
        <v>4203287</v>
      </c>
      <c r="H27" s="44">
        <v>777000</v>
      </c>
      <c r="I27" s="45">
        <v>4980287</v>
      </c>
    </row>
    <row r="28" spans="1:9">
      <c r="A28" s="178"/>
      <c r="B28" s="181"/>
      <c r="C28" s="183"/>
      <c r="D28" s="36"/>
      <c r="E28" s="43" t="s">
        <v>12</v>
      </c>
      <c r="F28" s="44">
        <v>0</v>
      </c>
      <c r="G28" s="44">
        <v>396713</v>
      </c>
      <c r="H28" s="44">
        <v>23000</v>
      </c>
      <c r="I28" s="45">
        <v>419713</v>
      </c>
    </row>
    <row r="29" spans="1:9">
      <c r="A29" s="178"/>
      <c r="B29" s="181"/>
      <c r="C29" s="180" t="s">
        <v>44</v>
      </c>
      <c r="D29" s="36"/>
      <c r="E29" s="43" t="s">
        <v>10</v>
      </c>
      <c r="F29" s="44">
        <v>0</v>
      </c>
      <c r="G29" s="44">
        <v>1690000</v>
      </c>
      <c r="H29" s="44">
        <v>350000</v>
      </c>
      <c r="I29" s="45">
        <v>2040000</v>
      </c>
    </row>
    <row r="30" spans="1:9">
      <c r="A30" s="178"/>
      <c r="B30" s="181"/>
      <c r="C30" s="181"/>
      <c r="D30" s="36"/>
      <c r="E30" s="43" t="s">
        <v>11</v>
      </c>
      <c r="F30" s="44">
        <v>0</v>
      </c>
      <c r="G30" s="44">
        <v>1669290</v>
      </c>
      <c r="H30" s="44">
        <v>310180</v>
      </c>
      <c r="I30" s="45">
        <v>1979470</v>
      </c>
    </row>
    <row r="31" spans="1:9" ht="14.25" thickBot="1">
      <c r="A31" s="179"/>
      <c r="B31" s="182"/>
      <c r="C31" s="182"/>
      <c r="D31" s="46"/>
      <c r="E31" s="47" t="s">
        <v>12</v>
      </c>
      <c r="F31" s="48">
        <v>0</v>
      </c>
      <c r="G31" s="48">
        <v>20710</v>
      </c>
      <c r="H31" s="48">
        <v>39820</v>
      </c>
      <c r="I31" s="49">
        <v>60530</v>
      </c>
    </row>
    <row r="32" spans="1:9" s="54" customFormat="1" ht="9" customHeight="1">
      <c r="A32" s="50"/>
      <c r="B32" s="50"/>
      <c r="C32" s="50"/>
      <c r="D32" s="51"/>
      <c r="E32" s="52"/>
      <c r="F32" s="53"/>
      <c r="G32" s="53"/>
      <c r="H32" s="53"/>
      <c r="I32" s="53"/>
    </row>
    <row r="33" spans="1:9" s="17" customFormat="1" ht="14.25" customHeight="1" thickBot="1">
      <c r="A33" s="160" t="s">
        <v>34</v>
      </c>
      <c r="B33" s="160"/>
      <c r="C33" s="160"/>
      <c r="D33" s="160"/>
      <c r="E33" s="13"/>
      <c r="F33" s="14"/>
      <c r="G33" s="15"/>
      <c r="H33" s="16"/>
      <c r="I33" s="15" t="s">
        <v>35</v>
      </c>
    </row>
    <row r="34" spans="1:9" ht="14.1" customHeight="1">
      <c r="A34" s="191"/>
      <c r="B34" s="192"/>
      <c r="C34" s="192" t="s">
        <v>45</v>
      </c>
      <c r="D34" s="55"/>
      <c r="E34" s="56" t="s">
        <v>10</v>
      </c>
      <c r="F34" s="57">
        <v>0</v>
      </c>
      <c r="G34" s="57">
        <v>2750000</v>
      </c>
      <c r="H34" s="57">
        <v>250000</v>
      </c>
      <c r="I34" s="58">
        <v>3000000</v>
      </c>
    </row>
    <row r="35" spans="1:9" ht="14.1" customHeight="1">
      <c r="A35" s="178"/>
      <c r="B35" s="181"/>
      <c r="C35" s="181"/>
      <c r="D35" s="36"/>
      <c r="E35" s="43" t="s">
        <v>11</v>
      </c>
      <c r="F35" s="44">
        <v>0</v>
      </c>
      <c r="G35" s="44">
        <v>2194440</v>
      </c>
      <c r="H35" s="44">
        <v>240380</v>
      </c>
      <c r="I35" s="45">
        <v>2434820</v>
      </c>
    </row>
    <row r="36" spans="1:9" ht="14.1" customHeight="1">
      <c r="A36" s="178"/>
      <c r="B36" s="181"/>
      <c r="C36" s="183"/>
      <c r="D36" s="36"/>
      <c r="E36" s="43" t="s">
        <v>12</v>
      </c>
      <c r="F36" s="44">
        <v>0</v>
      </c>
      <c r="G36" s="44">
        <v>555560</v>
      </c>
      <c r="H36" s="44">
        <v>9620</v>
      </c>
      <c r="I36" s="45">
        <v>565180</v>
      </c>
    </row>
    <row r="37" spans="1:9" ht="14.1" customHeight="1">
      <c r="A37" s="178"/>
      <c r="B37" s="181"/>
      <c r="C37" s="180" t="s">
        <v>46</v>
      </c>
      <c r="D37" s="36"/>
      <c r="E37" s="43" t="s">
        <v>10</v>
      </c>
      <c r="F37" s="44">
        <v>0</v>
      </c>
      <c r="G37" s="44">
        <v>120000</v>
      </c>
      <c r="H37" s="44">
        <v>0</v>
      </c>
      <c r="I37" s="45">
        <v>120000</v>
      </c>
    </row>
    <row r="38" spans="1:9" ht="14.1" customHeight="1">
      <c r="A38" s="178"/>
      <c r="B38" s="181"/>
      <c r="C38" s="181"/>
      <c r="D38" s="36"/>
      <c r="E38" s="43" t="s">
        <v>11</v>
      </c>
      <c r="F38" s="44">
        <v>0</v>
      </c>
      <c r="G38" s="44">
        <v>0</v>
      </c>
      <c r="H38" s="44">
        <v>0</v>
      </c>
      <c r="I38" s="45">
        <v>0</v>
      </c>
    </row>
    <row r="39" spans="1:9" ht="14.1" customHeight="1">
      <c r="A39" s="178"/>
      <c r="B39" s="181"/>
      <c r="C39" s="183"/>
      <c r="D39" s="36"/>
      <c r="E39" s="43" t="s">
        <v>12</v>
      </c>
      <c r="F39" s="44">
        <v>0</v>
      </c>
      <c r="G39" s="44">
        <v>120000</v>
      </c>
      <c r="H39" s="44">
        <v>0</v>
      </c>
      <c r="I39" s="45">
        <v>120000</v>
      </c>
    </row>
    <row r="40" spans="1:9" ht="14.1" customHeight="1">
      <c r="A40" s="178"/>
      <c r="B40" s="181"/>
      <c r="C40" s="180" t="s">
        <v>47</v>
      </c>
      <c r="D40" s="36"/>
      <c r="E40" s="43" t="s">
        <v>10</v>
      </c>
      <c r="F40" s="44">
        <v>0</v>
      </c>
      <c r="G40" s="44">
        <v>600000</v>
      </c>
      <c r="H40" s="44">
        <v>0</v>
      </c>
      <c r="I40" s="45">
        <v>600000</v>
      </c>
    </row>
    <row r="41" spans="1:9" ht="14.1" customHeight="1">
      <c r="A41" s="178"/>
      <c r="B41" s="181"/>
      <c r="C41" s="181"/>
      <c r="D41" s="36"/>
      <c r="E41" s="43" t="s">
        <v>11</v>
      </c>
      <c r="F41" s="44">
        <v>0</v>
      </c>
      <c r="G41" s="44">
        <v>0</v>
      </c>
      <c r="H41" s="44">
        <v>0</v>
      </c>
      <c r="I41" s="45">
        <v>0</v>
      </c>
    </row>
    <row r="42" spans="1:9" ht="14.1" customHeight="1">
      <c r="A42" s="178"/>
      <c r="B42" s="181"/>
      <c r="C42" s="181"/>
      <c r="D42" s="36"/>
      <c r="E42" s="43" t="s">
        <v>12</v>
      </c>
      <c r="F42" s="44">
        <v>0</v>
      </c>
      <c r="G42" s="44">
        <v>600000</v>
      </c>
      <c r="H42" s="44">
        <v>0</v>
      </c>
      <c r="I42" s="45">
        <v>600000</v>
      </c>
    </row>
    <row r="43" spans="1:9" ht="14.1" customHeight="1">
      <c r="A43" s="187" t="s">
        <v>48</v>
      </c>
      <c r="B43" s="169"/>
      <c r="C43" s="170"/>
      <c r="D43" s="36"/>
      <c r="E43" s="43" t="s">
        <v>10</v>
      </c>
      <c r="F43" s="44">
        <v>0</v>
      </c>
      <c r="G43" s="44">
        <v>794000</v>
      </c>
      <c r="H43" s="44">
        <v>1230000</v>
      </c>
      <c r="I43" s="45">
        <v>2024000</v>
      </c>
    </row>
    <row r="44" spans="1:9" ht="14.1" customHeight="1">
      <c r="A44" s="184"/>
      <c r="B44" s="172"/>
      <c r="C44" s="173"/>
      <c r="D44" s="36"/>
      <c r="E44" s="43" t="s">
        <v>11</v>
      </c>
      <c r="F44" s="44">
        <v>0</v>
      </c>
      <c r="G44" s="44">
        <v>770000</v>
      </c>
      <c r="H44" s="44">
        <v>566000</v>
      </c>
      <c r="I44" s="45">
        <v>1336000</v>
      </c>
    </row>
    <row r="45" spans="1:9" ht="14.1" customHeight="1">
      <c r="A45" s="185"/>
      <c r="B45" s="175"/>
      <c r="C45" s="176"/>
      <c r="D45" s="36"/>
      <c r="E45" s="43" t="s">
        <v>12</v>
      </c>
      <c r="F45" s="44">
        <v>0</v>
      </c>
      <c r="G45" s="44">
        <v>24000</v>
      </c>
      <c r="H45" s="44">
        <v>664000</v>
      </c>
      <c r="I45" s="45">
        <v>688000</v>
      </c>
    </row>
    <row r="46" spans="1:9" ht="14.1" customHeight="1">
      <c r="A46" s="177"/>
      <c r="B46" s="168" t="s">
        <v>49</v>
      </c>
      <c r="C46" s="170"/>
      <c r="D46" s="36"/>
      <c r="E46" s="43" t="s">
        <v>10</v>
      </c>
      <c r="F46" s="44">
        <v>0</v>
      </c>
      <c r="G46" s="44">
        <v>794000</v>
      </c>
      <c r="H46" s="44">
        <v>1230000</v>
      </c>
      <c r="I46" s="45">
        <v>2024000</v>
      </c>
    </row>
    <row r="47" spans="1:9" ht="14.1" customHeight="1">
      <c r="A47" s="178"/>
      <c r="B47" s="171"/>
      <c r="C47" s="173"/>
      <c r="D47" s="36"/>
      <c r="E47" s="43" t="s">
        <v>11</v>
      </c>
      <c r="F47" s="44">
        <v>0</v>
      </c>
      <c r="G47" s="44">
        <v>770000</v>
      </c>
      <c r="H47" s="44">
        <v>566000</v>
      </c>
      <c r="I47" s="45">
        <v>1336000</v>
      </c>
    </row>
    <row r="48" spans="1:9" ht="14.1" customHeight="1">
      <c r="A48" s="178"/>
      <c r="B48" s="174"/>
      <c r="C48" s="176"/>
      <c r="D48" s="36"/>
      <c r="E48" s="43" t="s">
        <v>12</v>
      </c>
      <c r="F48" s="44">
        <v>0</v>
      </c>
      <c r="G48" s="44">
        <v>24000</v>
      </c>
      <c r="H48" s="44">
        <v>664000</v>
      </c>
      <c r="I48" s="45">
        <v>688000</v>
      </c>
    </row>
    <row r="49" spans="1:9" ht="14.1" customHeight="1">
      <c r="A49" s="178"/>
      <c r="B49" s="180"/>
      <c r="C49" s="180" t="s">
        <v>49</v>
      </c>
      <c r="D49" s="36"/>
      <c r="E49" s="43" t="s">
        <v>10</v>
      </c>
      <c r="F49" s="44">
        <v>0</v>
      </c>
      <c r="G49" s="44">
        <v>12000</v>
      </c>
      <c r="H49" s="44">
        <v>0</v>
      </c>
      <c r="I49" s="45">
        <v>12000</v>
      </c>
    </row>
    <row r="50" spans="1:9" ht="14.1" customHeight="1">
      <c r="A50" s="178"/>
      <c r="B50" s="181"/>
      <c r="C50" s="181"/>
      <c r="D50" s="36"/>
      <c r="E50" s="43" t="s">
        <v>11</v>
      </c>
      <c r="F50" s="44">
        <v>0</v>
      </c>
      <c r="G50" s="44">
        <v>0</v>
      </c>
      <c r="H50" s="44">
        <v>0</v>
      </c>
      <c r="I50" s="45">
        <v>0</v>
      </c>
    </row>
    <row r="51" spans="1:9" ht="14.1" customHeight="1">
      <c r="A51" s="178"/>
      <c r="B51" s="181"/>
      <c r="C51" s="183"/>
      <c r="D51" s="36"/>
      <c r="E51" s="43" t="s">
        <v>12</v>
      </c>
      <c r="F51" s="44">
        <v>0</v>
      </c>
      <c r="G51" s="44">
        <v>12000</v>
      </c>
      <c r="H51" s="44">
        <v>0</v>
      </c>
      <c r="I51" s="45">
        <v>12000</v>
      </c>
    </row>
    <row r="52" spans="1:9" ht="14.1" customHeight="1">
      <c r="A52" s="178"/>
      <c r="B52" s="181"/>
      <c r="C52" s="180" t="s">
        <v>50</v>
      </c>
      <c r="D52" s="36"/>
      <c r="E52" s="43" t="s">
        <v>10</v>
      </c>
      <c r="F52" s="44">
        <v>0</v>
      </c>
      <c r="G52" s="44">
        <v>12000</v>
      </c>
      <c r="H52" s="44">
        <v>0</v>
      </c>
      <c r="I52" s="45">
        <v>12000</v>
      </c>
    </row>
    <row r="53" spans="1:9" ht="14.1" customHeight="1">
      <c r="A53" s="178"/>
      <c r="B53" s="181"/>
      <c r="C53" s="181"/>
      <c r="D53" s="36"/>
      <c r="E53" s="43" t="s">
        <v>11</v>
      </c>
      <c r="F53" s="44">
        <v>0</v>
      </c>
      <c r="G53" s="44">
        <v>0</v>
      </c>
      <c r="H53" s="44">
        <v>0</v>
      </c>
      <c r="I53" s="45">
        <v>0</v>
      </c>
    </row>
    <row r="54" spans="1:9" ht="14.1" customHeight="1">
      <c r="A54" s="178"/>
      <c r="B54" s="181"/>
      <c r="C54" s="183"/>
      <c r="D54" s="36"/>
      <c r="E54" s="43" t="s">
        <v>12</v>
      </c>
      <c r="F54" s="44">
        <v>0</v>
      </c>
      <c r="G54" s="44">
        <v>12000</v>
      </c>
      <c r="H54" s="44">
        <v>0</v>
      </c>
      <c r="I54" s="45">
        <v>12000</v>
      </c>
    </row>
    <row r="55" spans="1:9" ht="14.1" customHeight="1">
      <c r="A55" s="178"/>
      <c r="B55" s="181"/>
      <c r="C55" s="180" t="s">
        <v>51</v>
      </c>
      <c r="D55" s="36"/>
      <c r="E55" s="43" t="s">
        <v>10</v>
      </c>
      <c r="F55" s="44">
        <v>0</v>
      </c>
      <c r="G55" s="44">
        <v>770000</v>
      </c>
      <c r="H55" s="44">
        <v>1230000</v>
      </c>
      <c r="I55" s="45">
        <v>2000000</v>
      </c>
    </row>
    <row r="56" spans="1:9" ht="14.1" customHeight="1">
      <c r="A56" s="178"/>
      <c r="B56" s="181"/>
      <c r="C56" s="181"/>
      <c r="D56" s="36"/>
      <c r="E56" s="43" t="s">
        <v>11</v>
      </c>
      <c r="F56" s="44">
        <v>0</v>
      </c>
      <c r="G56" s="44">
        <v>770000</v>
      </c>
      <c r="H56" s="44">
        <v>566000</v>
      </c>
      <c r="I56" s="45">
        <v>1336000</v>
      </c>
    </row>
    <row r="57" spans="1:9" ht="14.1" customHeight="1">
      <c r="A57" s="186"/>
      <c r="B57" s="181"/>
      <c r="C57" s="183"/>
      <c r="D57" s="36"/>
      <c r="E57" s="43" t="s">
        <v>12</v>
      </c>
      <c r="F57" s="44">
        <v>0</v>
      </c>
      <c r="G57" s="44">
        <v>0</v>
      </c>
      <c r="H57" s="44">
        <v>664000</v>
      </c>
      <c r="I57" s="45">
        <v>664000</v>
      </c>
    </row>
    <row r="58" spans="1:9" ht="14.1" customHeight="1">
      <c r="A58" s="187" t="s">
        <v>52</v>
      </c>
      <c r="B58" s="169"/>
      <c r="C58" s="170"/>
      <c r="D58" s="36"/>
      <c r="E58" s="43" t="s">
        <v>10</v>
      </c>
      <c r="F58" s="44">
        <v>0</v>
      </c>
      <c r="G58" s="44">
        <v>162790000</v>
      </c>
      <c r="H58" s="44">
        <v>132085000</v>
      </c>
      <c r="I58" s="45">
        <v>294875000</v>
      </c>
    </row>
    <row r="59" spans="1:9" ht="14.1" customHeight="1">
      <c r="A59" s="184"/>
      <c r="B59" s="172"/>
      <c r="C59" s="173"/>
      <c r="D59" s="36"/>
      <c r="E59" s="43" t="s">
        <v>11</v>
      </c>
      <c r="F59" s="44">
        <v>0</v>
      </c>
      <c r="G59" s="44">
        <v>162016110</v>
      </c>
      <c r="H59" s="44">
        <v>112975950</v>
      </c>
      <c r="I59" s="45">
        <v>274992060</v>
      </c>
    </row>
    <row r="60" spans="1:9" ht="14.1" customHeight="1">
      <c r="A60" s="185"/>
      <c r="B60" s="175"/>
      <c r="C60" s="176"/>
      <c r="D60" s="36"/>
      <c r="E60" s="43" t="s">
        <v>12</v>
      </c>
      <c r="F60" s="44">
        <v>0</v>
      </c>
      <c r="G60" s="44">
        <v>773890</v>
      </c>
      <c r="H60" s="44">
        <v>19109050</v>
      </c>
      <c r="I60" s="45">
        <v>19882940</v>
      </c>
    </row>
    <row r="61" spans="1:9" ht="14.1" customHeight="1">
      <c r="A61" s="177"/>
      <c r="B61" s="168" t="s">
        <v>53</v>
      </c>
      <c r="C61" s="170"/>
      <c r="D61" s="36"/>
      <c r="E61" s="43" t="s">
        <v>10</v>
      </c>
      <c r="F61" s="44">
        <v>0</v>
      </c>
      <c r="G61" s="44">
        <v>162790000</v>
      </c>
      <c r="H61" s="44">
        <v>132085000</v>
      </c>
      <c r="I61" s="45">
        <v>294875000</v>
      </c>
    </row>
    <row r="62" spans="1:9" ht="14.1" customHeight="1">
      <c r="A62" s="178"/>
      <c r="B62" s="171"/>
      <c r="C62" s="173"/>
      <c r="D62" s="36"/>
      <c r="E62" s="43" t="s">
        <v>11</v>
      </c>
      <c r="F62" s="44">
        <v>0</v>
      </c>
      <c r="G62" s="44">
        <v>162016110</v>
      </c>
      <c r="H62" s="44">
        <v>112975950</v>
      </c>
      <c r="I62" s="45">
        <v>274992060</v>
      </c>
    </row>
    <row r="63" spans="1:9" ht="14.1" customHeight="1">
      <c r="A63" s="178"/>
      <c r="B63" s="174"/>
      <c r="C63" s="176"/>
      <c r="D63" s="36"/>
      <c r="E63" s="43" t="s">
        <v>12</v>
      </c>
      <c r="F63" s="44">
        <v>0</v>
      </c>
      <c r="G63" s="44">
        <v>773890</v>
      </c>
      <c r="H63" s="44">
        <v>19109050</v>
      </c>
      <c r="I63" s="45">
        <v>19882940</v>
      </c>
    </row>
    <row r="64" spans="1:9" ht="14.1" customHeight="1">
      <c r="A64" s="178"/>
      <c r="B64" s="180"/>
      <c r="C64" s="180" t="s">
        <v>52</v>
      </c>
      <c r="D64" s="36"/>
      <c r="E64" s="43" t="s">
        <v>10</v>
      </c>
      <c r="F64" s="44">
        <v>0</v>
      </c>
      <c r="G64" s="44">
        <v>162790000</v>
      </c>
      <c r="H64" s="44">
        <v>132085000</v>
      </c>
      <c r="I64" s="45">
        <v>294875000</v>
      </c>
    </row>
    <row r="65" spans="1:9" ht="14.1" customHeight="1">
      <c r="A65" s="178"/>
      <c r="B65" s="181"/>
      <c r="C65" s="181"/>
      <c r="D65" s="36"/>
      <c r="E65" s="43" t="s">
        <v>11</v>
      </c>
      <c r="F65" s="44">
        <v>0</v>
      </c>
      <c r="G65" s="44">
        <v>162016110</v>
      </c>
      <c r="H65" s="44">
        <v>112975950</v>
      </c>
      <c r="I65" s="45">
        <v>274992060</v>
      </c>
    </row>
    <row r="66" spans="1:9" ht="14.1" customHeight="1" thickBot="1">
      <c r="A66" s="179"/>
      <c r="B66" s="182"/>
      <c r="C66" s="182"/>
      <c r="D66" s="46"/>
      <c r="E66" s="47" t="s">
        <v>12</v>
      </c>
      <c r="F66" s="48">
        <v>0</v>
      </c>
      <c r="G66" s="48">
        <v>773890</v>
      </c>
      <c r="H66" s="48">
        <v>19109050</v>
      </c>
      <c r="I66" s="49">
        <v>19882940</v>
      </c>
    </row>
    <row r="67" spans="1:9" s="54" customFormat="1" ht="9" customHeight="1">
      <c r="A67" s="50"/>
      <c r="B67" s="50"/>
      <c r="C67" s="50"/>
      <c r="D67" s="51"/>
      <c r="E67" s="52"/>
      <c r="F67" s="53"/>
      <c r="G67" s="53"/>
      <c r="H67" s="53"/>
      <c r="I67" s="53"/>
    </row>
    <row r="68" spans="1:9" s="17" customFormat="1" ht="14.25" customHeight="1" thickBot="1">
      <c r="A68" s="160" t="s">
        <v>34</v>
      </c>
      <c r="B68" s="160"/>
      <c r="C68" s="160"/>
      <c r="D68" s="160"/>
      <c r="E68" s="13"/>
      <c r="F68" s="14"/>
      <c r="G68" s="15"/>
      <c r="H68" s="16"/>
      <c r="I68" s="15" t="s">
        <v>35</v>
      </c>
    </row>
    <row r="69" spans="1:9">
      <c r="A69" s="188" t="s">
        <v>54</v>
      </c>
      <c r="B69" s="189"/>
      <c r="C69" s="190"/>
      <c r="D69" s="55"/>
      <c r="E69" s="56" t="s">
        <v>10</v>
      </c>
      <c r="F69" s="57">
        <v>0</v>
      </c>
      <c r="G69" s="57">
        <v>0</v>
      </c>
      <c r="H69" s="57">
        <v>25400000</v>
      </c>
      <c r="I69" s="58">
        <v>25400000</v>
      </c>
    </row>
    <row r="70" spans="1:9">
      <c r="A70" s="184"/>
      <c r="B70" s="172"/>
      <c r="C70" s="173"/>
      <c r="D70" s="36"/>
      <c r="E70" s="43" t="s">
        <v>11</v>
      </c>
      <c r="F70" s="44">
        <v>0</v>
      </c>
      <c r="G70" s="44">
        <v>0</v>
      </c>
      <c r="H70" s="44">
        <v>11400000</v>
      </c>
      <c r="I70" s="45">
        <v>11400000</v>
      </c>
    </row>
    <row r="71" spans="1:9">
      <c r="A71" s="185"/>
      <c r="B71" s="175"/>
      <c r="C71" s="176"/>
      <c r="D71" s="36"/>
      <c r="E71" s="43" t="s">
        <v>12</v>
      </c>
      <c r="F71" s="44">
        <v>0</v>
      </c>
      <c r="G71" s="44">
        <v>0</v>
      </c>
      <c r="H71" s="44">
        <v>14000000</v>
      </c>
      <c r="I71" s="45">
        <v>14000000</v>
      </c>
    </row>
    <row r="72" spans="1:9">
      <c r="A72" s="180"/>
      <c r="B72" s="168" t="s">
        <v>54</v>
      </c>
      <c r="C72" s="170"/>
      <c r="D72" s="36"/>
      <c r="E72" s="43" t="s">
        <v>10</v>
      </c>
      <c r="F72" s="44">
        <v>0</v>
      </c>
      <c r="G72" s="44">
        <v>0</v>
      </c>
      <c r="H72" s="44">
        <v>25400000</v>
      </c>
      <c r="I72" s="45">
        <v>25400000</v>
      </c>
    </row>
    <row r="73" spans="1:9">
      <c r="A73" s="181"/>
      <c r="B73" s="171"/>
      <c r="C73" s="173"/>
      <c r="D73" s="36"/>
      <c r="E73" s="43" t="s">
        <v>11</v>
      </c>
      <c r="F73" s="44">
        <v>0</v>
      </c>
      <c r="G73" s="44">
        <v>0</v>
      </c>
      <c r="H73" s="44">
        <v>11400000</v>
      </c>
      <c r="I73" s="45">
        <v>11400000</v>
      </c>
    </row>
    <row r="74" spans="1:9">
      <c r="A74" s="181"/>
      <c r="B74" s="171"/>
      <c r="C74" s="173"/>
      <c r="D74" s="36"/>
      <c r="E74" s="43" t="s">
        <v>12</v>
      </c>
      <c r="F74" s="44">
        <v>0</v>
      </c>
      <c r="G74" s="44">
        <v>0</v>
      </c>
      <c r="H74" s="44">
        <v>14000000</v>
      </c>
      <c r="I74" s="45">
        <v>14000000</v>
      </c>
    </row>
    <row r="75" spans="1:9">
      <c r="A75" s="181"/>
      <c r="B75" s="180"/>
      <c r="C75" s="180" t="s">
        <v>55</v>
      </c>
      <c r="D75" s="36"/>
      <c r="E75" s="43" t="s">
        <v>10</v>
      </c>
      <c r="F75" s="44">
        <v>0</v>
      </c>
      <c r="G75" s="44">
        <v>0</v>
      </c>
      <c r="H75" s="44">
        <v>25400000</v>
      </c>
      <c r="I75" s="45">
        <v>25400000</v>
      </c>
    </row>
    <row r="76" spans="1:9">
      <c r="A76" s="181"/>
      <c r="B76" s="181"/>
      <c r="C76" s="181"/>
      <c r="D76" s="36"/>
      <c r="E76" s="43" t="s">
        <v>11</v>
      </c>
      <c r="F76" s="44">
        <v>0</v>
      </c>
      <c r="G76" s="44">
        <v>0</v>
      </c>
      <c r="H76" s="44">
        <v>11400000</v>
      </c>
      <c r="I76" s="45">
        <v>11400000</v>
      </c>
    </row>
    <row r="77" spans="1:9">
      <c r="A77" s="183"/>
      <c r="B77" s="183"/>
      <c r="C77" s="183"/>
      <c r="D77" s="36"/>
      <c r="E77" s="43" t="s">
        <v>12</v>
      </c>
      <c r="F77" s="44">
        <v>0</v>
      </c>
      <c r="G77" s="44">
        <v>0</v>
      </c>
      <c r="H77" s="44">
        <v>14000000</v>
      </c>
      <c r="I77" s="45">
        <v>14000000</v>
      </c>
    </row>
    <row r="78" spans="1:9">
      <c r="A78" s="184" t="s">
        <v>56</v>
      </c>
      <c r="B78" s="172"/>
      <c r="C78" s="173"/>
      <c r="D78" s="36"/>
      <c r="E78" s="43" t="s">
        <v>10</v>
      </c>
      <c r="F78" s="44">
        <v>0</v>
      </c>
      <c r="G78" s="44">
        <v>34300000</v>
      </c>
      <c r="H78" s="44">
        <v>5300000</v>
      </c>
      <c r="I78" s="45">
        <v>39600000</v>
      </c>
    </row>
    <row r="79" spans="1:9">
      <c r="A79" s="184"/>
      <c r="B79" s="172"/>
      <c r="C79" s="173"/>
      <c r="D79" s="36"/>
      <c r="E79" s="43" t="s">
        <v>11</v>
      </c>
      <c r="F79" s="44">
        <v>0</v>
      </c>
      <c r="G79" s="44">
        <v>34130228</v>
      </c>
      <c r="H79" s="44">
        <v>5258883</v>
      </c>
      <c r="I79" s="45">
        <v>39389111</v>
      </c>
    </row>
    <row r="80" spans="1:9">
      <c r="A80" s="185"/>
      <c r="B80" s="175"/>
      <c r="C80" s="176"/>
      <c r="D80" s="36"/>
      <c r="E80" s="43" t="s">
        <v>12</v>
      </c>
      <c r="F80" s="44">
        <v>0</v>
      </c>
      <c r="G80" s="44">
        <v>169772</v>
      </c>
      <c r="H80" s="44">
        <v>41117</v>
      </c>
      <c r="I80" s="45">
        <v>210889</v>
      </c>
    </row>
    <row r="81" spans="1:9">
      <c r="A81" s="180"/>
      <c r="B81" s="168" t="s">
        <v>57</v>
      </c>
      <c r="C81" s="170"/>
      <c r="D81" s="36"/>
      <c r="E81" s="43" t="s">
        <v>10</v>
      </c>
      <c r="F81" s="44">
        <v>0</v>
      </c>
      <c r="G81" s="44">
        <v>34300000</v>
      </c>
      <c r="H81" s="44">
        <v>5300000</v>
      </c>
      <c r="I81" s="45">
        <v>39600000</v>
      </c>
    </row>
    <row r="82" spans="1:9">
      <c r="A82" s="181"/>
      <c r="B82" s="171"/>
      <c r="C82" s="173"/>
      <c r="D82" s="36"/>
      <c r="E82" s="43" t="s">
        <v>11</v>
      </c>
      <c r="F82" s="44">
        <v>0</v>
      </c>
      <c r="G82" s="44">
        <v>34130228</v>
      </c>
      <c r="H82" s="44">
        <v>5258883</v>
      </c>
      <c r="I82" s="45">
        <v>39389111</v>
      </c>
    </row>
    <row r="83" spans="1:9">
      <c r="A83" s="181"/>
      <c r="B83" s="174"/>
      <c r="C83" s="176"/>
      <c r="D83" s="36"/>
      <c r="E83" s="43" t="s">
        <v>12</v>
      </c>
      <c r="F83" s="44">
        <v>0</v>
      </c>
      <c r="G83" s="44">
        <v>169772</v>
      </c>
      <c r="H83" s="44">
        <v>41117</v>
      </c>
      <c r="I83" s="45">
        <v>210889</v>
      </c>
    </row>
    <row r="84" spans="1:9">
      <c r="A84" s="181"/>
      <c r="B84" s="180"/>
      <c r="C84" s="180" t="s">
        <v>58</v>
      </c>
      <c r="D84" s="36"/>
      <c r="E84" s="43" t="s">
        <v>10</v>
      </c>
      <c r="F84" s="44">
        <v>0</v>
      </c>
      <c r="G84" s="44">
        <v>30700000</v>
      </c>
      <c r="H84" s="44">
        <v>4700000</v>
      </c>
      <c r="I84" s="45">
        <v>35400000</v>
      </c>
    </row>
    <row r="85" spans="1:9">
      <c r="A85" s="181"/>
      <c r="B85" s="181"/>
      <c r="C85" s="181"/>
      <c r="D85" s="36"/>
      <c r="E85" s="43" t="s">
        <v>11</v>
      </c>
      <c r="F85" s="44">
        <v>0</v>
      </c>
      <c r="G85" s="44">
        <v>30646706</v>
      </c>
      <c r="H85" s="44">
        <v>4686666</v>
      </c>
      <c r="I85" s="45">
        <v>35333372</v>
      </c>
    </row>
    <row r="86" spans="1:9">
      <c r="A86" s="181"/>
      <c r="B86" s="181"/>
      <c r="C86" s="183"/>
      <c r="D86" s="36"/>
      <c r="E86" s="43" t="s">
        <v>12</v>
      </c>
      <c r="F86" s="44">
        <v>0</v>
      </c>
      <c r="G86" s="44">
        <v>53294</v>
      </c>
      <c r="H86" s="44">
        <v>13334</v>
      </c>
      <c r="I86" s="45">
        <v>66628</v>
      </c>
    </row>
    <row r="87" spans="1:9">
      <c r="A87" s="181"/>
      <c r="B87" s="181"/>
      <c r="C87" s="180" t="s">
        <v>59</v>
      </c>
      <c r="D87" s="36"/>
      <c r="E87" s="43" t="s">
        <v>10</v>
      </c>
      <c r="F87" s="44">
        <v>0</v>
      </c>
      <c r="G87" s="44">
        <v>3600000</v>
      </c>
      <c r="H87" s="44">
        <v>600000</v>
      </c>
      <c r="I87" s="45">
        <v>4200000</v>
      </c>
    </row>
    <row r="88" spans="1:9">
      <c r="A88" s="181"/>
      <c r="B88" s="181"/>
      <c r="C88" s="181"/>
      <c r="D88" s="36"/>
      <c r="E88" s="43" t="s">
        <v>11</v>
      </c>
      <c r="F88" s="44">
        <v>0</v>
      </c>
      <c r="G88" s="44">
        <v>3483522</v>
      </c>
      <c r="H88" s="44">
        <v>572217</v>
      </c>
      <c r="I88" s="45">
        <v>4055739</v>
      </c>
    </row>
    <row r="89" spans="1:9">
      <c r="A89" s="181"/>
      <c r="B89" s="181"/>
      <c r="C89" s="181"/>
      <c r="D89" s="36"/>
      <c r="E89" s="43" t="s">
        <v>12</v>
      </c>
      <c r="F89" s="44">
        <v>0</v>
      </c>
      <c r="G89" s="44">
        <v>116478</v>
      </c>
      <c r="H89" s="44">
        <v>27783</v>
      </c>
      <c r="I89" s="45">
        <v>144261</v>
      </c>
    </row>
    <row r="90" spans="1:9">
      <c r="A90" s="168" t="s">
        <v>60</v>
      </c>
      <c r="B90" s="169"/>
      <c r="C90" s="170"/>
      <c r="D90" s="36"/>
      <c r="E90" s="43" t="s">
        <v>10</v>
      </c>
      <c r="F90" s="44">
        <v>0</v>
      </c>
      <c r="G90" s="44">
        <v>452000</v>
      </c>
      <c r="H90" s="44">
        <v>0</v>
      </c>
      <c r="I90" s="45">
        <v>452000</v>
      </c>
    </row>
    <row r="91" spans="1:9">
      <c r="A91" s="171"/>
      <c r="B91" s="172"/>
      <c r="C91" s="173"/>
      <c r="D91" s="36"/>
      <c r="E91" s="43" t="s">
        <v>11</v>
      </c>
      <c r="F91" s="44">
        <v>0</v>
      </c>
      <c r="G91" s="44">
        <v>377500</v>
      </c>
      <c r="H91" s="44">
        <v>0</v>
      </c>
      <c r="I91" s="45">
        <v>377500</v>
      </c>
    </row>
    <row r="92" spans="1:9">
      <c r="A92" s="174"/>
      <c r="B92" s="175"/>
      <c r="C92" s="176"/>
      <c r="D92" s="36"/>
      <c r="E92" s="43" t="s">
        <v>12</v>
      </c>
      <c r="F92" s="44">
        <v>0</v>
      </c>
      <c r="G92" s="44">
        <v>74500</v>
      </c>
      <c r="H92" s="44">
        <v>0</v>
      </c>
      <c r="I92" s="45">
        <v>74500</v>
      </c>
    </row>
    <row r="93" spans="1:9">
      <c r="A93" s="177"/>
      <c r="B93" s="168" t="s">
        <v>60</v>
      </c>
      <c r="C93" s="170"/>
      <c r="D93" s="36"/>
      <c r="E93" s="43" t="s">
        <v>10</v>
      </c>
      <c r="F93" s="44">
        <v>0</v>
      </c>
      <c r="G93" s="44">
        <v>452000</v>
      </c>
      <c r="H93" s="44">
        <v>0</v>
      </c>
      <c r="I93" s="45">
        <v>452000</v>
      </c>
    </row>
    <row r="94" spans="1:9">
      <c r="A94" s="178"/>
      <c r="B94" s="171"/>
      <c r="C94" s="173"/>
      <c r="D94" s="36"/>
      <c r="E94" s="43" t="s">
        <v>11</v>
      </c>
      <c r="F94" s="44">
        <v>0</v>
      </c>
      <c r="G94" s="44">
        <v>377500</v>
      </c>
      <c r="H94" s="44">
        <v>0</v>
      </c>
      <c r="I94" s="45">
        <v>377500</v>
      </c>
    </row>
    <row r="95" spans="1:9">
      <c r="A95" s="178"/>
      <c r="B95" s="174"/>
      <c r="C95" s="176"/>
      <c r="D95" s="36"/>
      <c r="E95" s="43" t="s">
        <v>12</v>
      </c>
      <c r="F95" s="44">
        <v>0</v>
      </c>
      <c r="G95" s="44">
        <v>74500</v>
      </c>
      <c r="H95" s="44">
        <v>0</v>
      </c>
      <c r="I95" s="45">
        <v>74500</v>
      </c>
    </row>
    <row r="96" spans="1:9">
      <c r="A96" s="178"/>
      <c r="B96" s="180"/>
      <c r="C96" s="180" t="s">
        <v>60</v>
      </c>
      <c r="D96" s="36"/>
      <c r="E96" s="43" t="s">
        <v>10</v>
      </c>
      <c r="F96" s="44">
        <v>0</v>
      </c>
      <c r="G96" s="44">
        <v>452000</v>
      </c>
      <c r="H96" s="44">
        <v>0</v>
      </c>
      <c r="I96" s="45">
        <v>452000</v>
      </c>
    </row>
    <row r="97" spans="1:9">
      <c r="A97" s="178"/>
      <c r="B97" s="181"/>
      <c r="C97" s="181"/>
      <c r="D97" s="36"/>
      <c r="E97" s="43" t="s">
        <v>11</v>
      </c>
      <c r="F97" s="44">
        <v>0</v>
      </c>
      <c r="G97" s="44">
        <v>377500</v>
      </c>
      <c r="H97" s="44">
        <v>0</v>
      </c>
      <c r="I97" s="45">
        <v>377500</v>
      </c>
    </row>
    <row r="98" spans="1:9" ht="14.25" thickBot="1">
      <c r="A98" s="179"/>
      <c r="B98" s="182"/>
      <c r="C98" s="182"/>
      <c r="D98" s="46"/>
      <c r="E98" s="47" t="s">
        <v>12</v>
      </c>
      <c r="F98" s="48">
        <v>0</v>
      </c>
      <c r="G98" s="48">
        <v>74500</v>
      </c>
      <c r="H98" s="48">
        <v>0</v>
      </c>
      <c r="I98" s="49">
        <v>74500</v>
      </c>
    </row>
  </sheetData>
  <mergeCells count="79">
    <mergeCell ref="A1:I1"/>
    <mergeCell ref="A2:D2"/>
    <mergeCell ref="A3:D3"/>
    <mergeCell ref="E3:E4"/>
    <mergeCell ref="F3:F4"/>
    <mergeCell ref="G3:G4"/>
    <mergeCell ref="H3:H4"/>
    <mergeCell ref="I3:I4"/>
    <mergeCell ref="A23:A25"/>
    <mergeCell ref="B23:B25"/>
    <mergeCell ref="C23:C25"/>
    <mergeCell ref="A5:D7"/>
    <mergeCell ref="A8:C10"/>
    <mergeCell ref="A11:A13"/>
    <mergeCell ref="B11:C13"/>
    <mergeCell ref="A14:A16"/>
    <mergeCell ref="B14:B16"/>
    <mergeCell ref="C14:C16"/>
    <mergeCell ref="A17:A19"/>
    <mergeCell ref="B17:B19"/>
    <mergeCell ref="C17:C19"/>
    <mergeCell ref="A20:A22"/>
    <mergeCell ref="B20:C22"/>
    <mergeCell ref="A26:A28"/>
    <mergeCell ref="B26:B28"/>
    <mergeCell ref="C26:C28"/>
    <mergeCell ref="A29:A31"/>
    <mergeCell ref="B29:B31"/>
    <mergeCell ref="C29:C31"/>
    <mergeCell ref="A33:D33"/>
    <mergeCell ref="A34:A36"/>
    <mergeCell ref="B34:B36"/>
    <mergeCell ref="C34:C36"/>
    <mergeCell ref="A37:A39"/>
    <mergeCell ref="B37:B39"/>
    <mergeCell ref="C37:C39"/>
    <mergeCell ref="A40:A42"/>
    <mergeCell ref="B40:B42"/>
    <mergeCell ref="C40:C42"/>
    <mergeCell ref="A43:C45"/>
    <mergeCell ref="A46:A48"/>
    <mergeCell ref="B46:C48"/>
    <mergeCell ref="A49:A51"/>
    <mergeCell ref="B49:B51"/>
    <mergeCell ref="C49:C51"/>
    <mergeCell ref="A52:A54"/>
    <mergeCell ref="B52:B54"/>
    <mergeCell ref="C52:C54"/>
    <mergeCell ref="A72:A74"/>
    <mergeCell ref="B72:C74"/>
    <mergeCell ref="A55:A57"/>
    <mergeCell ref="B55:B57"/>
    <mergeCell ref="C55:C57"/>
    <mergeCell ref="A58:C60"/>
    <mergeCell ref="A61:A63"/>
    <mergeCell ref="B61:C63"/>
    <mergeCell ref="A64:A66"/>
    <mergeCell ref="B64:B66"/>
    <mergeCell ref="C64:C66"/>
    <mergeCell ref="A68:D68"/>
    <mergeCell ref="A69:C71"/>
    <mergeCell ref="A75:A77"/>
    <mergeCell ref="B75:B77"/>
    <mergeCell ref="C75:C77"/>
    <mergeCell ref="A78:C80"/>
    <mergeCell ref="A81:A83"/>
    <mergeCell ref="B81:C83"/>
    <mergeCell ref="A84:A86"/>
    <mergeCell ref="B84:B86"/>
    <mergeCell ref="C84:C86"/>
    <mergeCell ref="A87:A89"/>
    <mergeCell ref="B87:B89"/>
    <mergeCell ref="C87:C89"/>
    <mergeCell ref="A90:C92"/>
    <mergeCell ref="A93:A95"/>
    <mergeCell ref="B93:C95"/>
    <mergeCell ref="A96:A98"/>
    <mergeCell ref="B96:B98"/>
    <mergeCell ref="C96:C98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표지</vt:lpstr>
      <vt:lpstr>총괄</vt:lpstr>
      <vt:lpstr>세입</vt:lpstr>
      <vt:lpstr>세출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cp:lastPrinted>2020-01-30T08:46:33Z</cp:lastPrinted>
  <dcterms:created xsi:type="dcterms:W3CDTF">2020-01-29T03:13:59Z</dcterms:created>
  <dcterms:modified xsi:type="dcterms:W3CDTF">2020-03-13T07:02:23Z</dcterms:modified>
</cp:coreProperties>
</file>